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0" windowWidth="18600" windowHeight="7140"/>
  </bookViews>
  <sheets>
    <sheet name="年度集計" sheetId="2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<sst xmlns="http://schemas.openxmlformats.org/spreadsheetml/2006/main" xmlns:r="http://schemas.openxmlformats.org/officeDocument/2006/relationships" count="33" uniqueCount="33">
  <si>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城端町</t>
    <rPh sb="0" eb="2">
      <t>ジョウハナ</t>
    </rPh>
    <rPh sb="2" eb="3">
      <t>マチ</t>
    </rPh>
    <phoneticPr fontId="1"/>
  </si>
  <si>
    <t>平村</t>
    <rPh sb="0" eb="2">
      <t>タイラムラ</t>
    </rPh>
    <phoneticPr fontId="1"/>
  </si>
  <si>
    <t>上平村</t>
    <rPh sb="0" eb="3">
      <t>カミタイラムラ</t>
    </rPh>
    <phoneticPr fontId="1"/>
  </si>
  <si>
    <t>利賀村</t>
    <rPh sb="0" eb="3">
      <t>トガムラ</t>
    </rPh>
    <phoneticPr fontId="1"/>
  </si>
  <si>
    <t>【転入等】</t>
    <rPh sb="1" eb="3">
      <t>テンニュウ</t>
    </rPh>
    <rPh sb="3" eb="4">
      <t>トウ</t>
    </rPh>
    <phoneticPr fontId="1"/>
  </si>
  <si>
    <t>井波町</t>
    <rPh sb="0" eb="3">
      <t>イナミマチ</t>
    </rPh>
    <phoneticPr fontId="1"/>
  </si>
  <si>
    <t>井口村</t>
    <rPh sb="0" eb="2">
      <t>イノクチ</t>
    </rPh>
    <rPh sb="2" eb="3">
      <t>ムラ</t>
    </rPh>
    <phoneticPr fontId="1"/>
  </si>
  <si>
    <t>【死亡】</t>
    <rPh sb="1" eb="3">
      <t>シボウ</t>
    </rPh>
    <phoneticPr fontId="1"/>
  </si>
  <si>
    <t>福野町</t>
    <rPh sb="0" eb="3">
      <t>フクノマチ</t>
    </rPh>
    <phoneticPr fontId="1"/>
  </si>
  <si>
    <t>福光町</t>
    <rPh sb="0" eb="2">
      <t>フクミツ</t>
    </rPh>
    <rPh sb="2" eb="3">
      <t>マチ</t>
    </rPh>
    <phoneticPr fontId="1"/>
  </si>
  <si>
    <t>計</t>
    <rPh sb="0" eb="1">
      <t>ケイ</t>
    </rPh>
    <phoneticPr fontId="1"/>
  </si>
  <si>
    <t>２年度集計</t>
    <rPh sb="1" eb="3">
      <t>ネンド</t>
    </rPh>
    <rPh sb="3" eb="5">
      <t>シュウケイ</t>
    </rPh>
    <phoneticPr fontId="1"/>
  </si>
  <si>
    <t>【出生】</t>
    <rPh sb="1" eb="3">
      <t>シュッショウ</t>
    </rPh>
    <phoneticPr fontId="1"/>
  </si>
  <si>
    <t>３年度集計</t>
    <rPh sb="1" eb="3">
      <t>ネンド</t>
    </rPh>
    <rPh sb="3" eb="5">
      <t>シュウケイ</t>
    </rPh>
    <phoneticPr fontId="1"/>
  </si>
  <si>
    <t>18年度集計</t>
    <rPh sb="2" eb="4">
      <t>ネンド</t>
    </rPh>
    <rPh sb="4" eb="6">
      <t>シュウケイ</t>
    </rPh>
    <phoneticPr fontId="1"/>
  </si>
  <si>
    <t>合併から17年度集計</t>
    <rPh sb="0" eb="2">
      <t>ガッペイ</t>
    </rPh>
    <rPh sb="6" eb="8">
      <t>ネンド</t>
    </rPh>
    <rPh sb="8" eb="10">
      <t>シュウケイ</t>
    </rPh>
    <phoneticPr fontId="1"/>
  </si>
  <si>
    <t>19年度集計</t>
    <rPh sb="2" eb="4">
      <t>ネンド</t>
    </rPh>
    <rPh sb="4" eb="6">
      <t>シュウケイ</t>
    </rPh>
    <phoneticPr fontId="1"/>
  </si>
  <si>
    <t>20年度集計</t>
    <rPh sb="2" eb="4">
      <t>ネンド</t>
    </rPh>
    <rPh sb="4" eb="6">
      <t>シュウケイ</t>
    </rPh>
    <phoneticPr fontId="1"/>
  </si>
  <si>
    <t>21年度集計</t>
    <rPh sb="2" eb="4">
      <t>ネンド</t>
    </rPh>
    <rPh sb="4" eb="6">
      <t>シュウケイ</t>
    </rPh>
    <phoneticPr fontId="1"/>
  </si>
  <si>
    <t>22年度集計</t>
    <rPh sb="2" eb="4">
      <t>ネンド</t>
    </rPh>
    <rPh sb="4" eb="6">
      <t>シュウケイ</t>
    </rPh>
    <phoneticPr fontId="1"/>
  </si>
  <si>
    <t>23年度集計</t>
    <rPh sb="2" eb="4">
      <t>ネンド</t>
    </rPh>
    <rPh sb="4" eb="6">
      <t>シュウケイ</t>
    </rPh>
    <phoneticPr fontId="1"/>
  </si>
  <si>
    <t>24年度集計</t>
    <rPh sb="2" eb="4">
      <t>ネンド</t>
    </rPh>
    <rPh sb="4" eb="6">
      <t>シュウケイ</t>
    </rPh>
    <phoneticPr fontId="1"/>
  </si>
  <si>
    <t>25年度集計</t>
    <rPh sb="2" eb="4">
      <t>ネンド</t>
    </rPh>
    <rPh sb="4" eb="6">
      <t>シュウケイ</t>
    </rPh>
    <phoneticPr fontId="1"/>
  </si>
  <si>
    <t>26年度集計</t>
    <rPh sb="2" eb="4">
      <t>ネンド</t>
    </rPh>
    <rPh sb="4" eb="6">
      <t>シュウケイ</t>
    </rPh>
    <phoneticPr fontId="1"/>
  </si>
  <si>
    <t>27年度集計</t>
    <rPh sb="2" eb="4">
      <t>ネンド</t>
    </rPh>
    <rPh sb="4" eb="6">
      <t>シュウケイ</t>
    </rPh>
    <phoneticPr fontId="1"/>
  </si>
  <si>
    <t>28年度集計</t>
    <rPh sb="2" eb="4">
      <t>ネンド</t>
    </rPh>
    <rPh sb="4" eb="6">
      <t>シュウケイ</t>
    </rPh>
    <phoneticPr fontId="1"/>
  </si>
  <si>
    <t>29年度集計</t>
    <rPh sb="2" eb="4">
      <t>ネンド</t>
    </rPh>
    <rPh sb="4" eb="6">
      <t>シュウケイ</t>
    </rPh>
    <phoneticPr fontId="1"/>
  </si>
  <si>
    <t>30年度集計</t>
    <rPh sb="2" eb="4">
      <t>ネンド</t>
    </rPh>
    <rPh sb="4" eb="6">
      <t>シュウケイ</t>
    </rPh>
    <phoneticPr fontId="1"/>
  </si>
  <si>
    <t>令和元年度集計</t>
    <rPh sb="0" eb="2">
      <t>レイワ</t>
    </rPh>
    <rPh sb="2" eb="4">
      <t>ガンネン</t>
    </rPh>
    <rPh sb="4" eb="5">
      <t>ド</t>
    </rPh>
    <rPh sb="5" eb="7">
      <t>シュウケイ</t>
    </rPh>
    <phoneticPr fontId="1"/>
  </si>
  <si>
    <t>【転出等】</t>
    <rPh sb="1" eb="3">
      <t>テンシュツ</t>
    </rPh>
    <rPh sb="3" eb="4">
      <t>トウ</t>
    </rPh>
    <phoneticPr fontId="1"/>
  </si>
  <si>
    <t>４年度集計</t>
    <rPh sb="1" eb="3">
      <t>ネンド</t>
    </rPh>
    <rPh sb="3" eb="5">
      <t>シュウケイ</t>
    </rPh>
    <phoneticPr fontId="1"/>
  </si>
  <si>
    <t>５年度集計</t>
    <rPh sb="1" eb="3">
      <t>ネンド</t>
    </rPh>
    <rPh sb="3" eb="5">
      <t>シュウケイ</t>
    </rPh>
    <phoneticPr fontId="1"/>
  </si>
  <si>
    <t>６年度集計</t>
    <rPh sb="1" eb="3">
      <t>ネンド</t>
    </rPh>
    <rPh sb="3" eb="5">
      <t>シュウケイ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</si>
</sst>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N25"/>
  <sheetViews>
    <sheetView tabSelected="1" topLeftCell="U7" workbookViewId="0">
      <selection activeCell="AJ21" sqref="AJ21:AM21"/>
    </sheetView>
  </sheetViews>
  <sheetFormatPr defaultRowHeight="16.5" customHeight="1"/>
  <cols>
    <col min="1" max="1" width="19" bestFit="1" customWidth="1"/>
    <col min="2" max="10" width="7.125" style="1" customWidth="1"/>
    <col min="11" max="11" width="19" bestFit="1" customWidth="1"/>
    <col min="12" max="20" width="7.125" customWidth="1"/>
    <col min="21" max="21" width="19" bestFit="1" customWidth="1"/>
    <col min="22" max="29" width="7.125" customWidth="1"/>
    <col min="30" max="30" width="7.125" style="2" customWidth="1"/>
    <col min="31" max="31" width="19" bestFit="1" customWidth="1"/>
    <col min="32" max="39" width="7.125" customWidth="1"/>
    <col min="40" max="40" width="7.125" style="2" customWidth="1"/>
  </cols>
  <sheetData>
    <row r="1" spans="1:40" ht="16.5" customHeight="1">
      <c r="A1" s="4" t="s">
        <v>12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5</v>
      </c>
      <c r="G1" s="5" t="s">
        <v>6</v>
      </c>
      <c r="H1" s="5" t="s">
        <v>8</v>
      </c>
      <c r="I1" s="5" t="s">
        <v>9</v>
      </c>
      <c r="J1" s="5" t="s">
        <v>10</v>
      </c>
      <c r="K1" s="4" t="s">
        <v>7</v>
      </c>
      <c r="L1" s="5" t="s">
        <v>0</v>
      </c>
      <c r="M1" s="5" t="s">
        <v>1</v>
      </c>
      <c r="N1" s="5" t="s">
        <v>2</v>
      </c>
      <c r="O1" s="5" t="s">
        <v>3</v>
      </c>
      <c r="P1" s="5" t="s">
        <v>5</v>
      </c>
      <c r="Q1" s="5" t="s">
        <v>6</v>
      </c>
      <c r="R1" s="5" t="s">
        <v>8</v>
      </c>
      <c r="S1" s="5" t="s">
        <v>9</v>
      </c>
      <c r="T1" s="5" t="s">
        <v>10</v>
      </c>
      <c r="U1" s="4" t="s">
        <v>4</v>
      </c>
      <c r="V1" s="5" t="s">
        <v>0</v>
      </c>
      <c r="W1" s="5" t="s">
        <v>1</v>
      </c>
      <c r="X1" s="5" t="s">
        <v>2</v>
      </c>
      <c r="Y1" s="5" t="s">
        <v>3</v>
      </c>
      <c r="Z1" s="5" t="s">
        <v>5</v>
      </c>
      <c r="AA1" s="5" t="s">
        <v>6</v>
      </c>
      <c r="AB1" s="5" t="s">
        <v>8</v>
      </c>
      <c r="AC1" s="5" t="s">
        <v>9</v>
      </c>
      <c r="AD1" s="7" t="s">
        <v>10</v>
      </c>
      <c r="AE1" s="4" t="s">
        <v>29</v>
      </c>
      <c r="AF1" s="5" t="s">
        <v>0</v>
      </c>
      <c r="AG1" s="5" t="s">
        <v>1</v>
      </c>
      <c r="AH1" s="5" t="s">
        <v>2</v>
      </c>
      <c r="AI1" s="5" t="s">
        <v>3</v>
      </c>
      <c r="AJ1" s="5" t="s">
        <v>5</v>
      </c>
      <c r="AK1" s="5" t="s">
        <v>6</v>
      </c>
      <c r="AL1" s="5" t="s">
        <v>8</v>
      </c>
      <c r="AM1" s="5" t="s">
        <v>9</v>
      </c>
      <c r="AN1" s="7" t="s">
        <v>10</v>
      </c>
    </row>
    <row r="2" spans="1:40" ht="16.5" customHeight="1">
      <c r="A2" s="4" t="s">
        <v>15</v>
      </c>
      <c r="B2" s="5">
        <v>96</v>
      </c>
      <c r="C2" s="5">
        <v>11</v>
      </c>
      <c r="D2" s="5">
        <v>8</v>
      </c>
      <c r="E2" s="5">
        <v>4</v>
      </c>
      <c r="F2" s="5">
        <v>99</v>
      </c>
      <c r="G2" s="5">
        <v>10</v>
      </c>
      <c r="H2" s="5">
        <v>149</v>
      </c>
      <c r="I2" s="5">
        <v>180</v>
      </c>
      <c r="J2" s="5">
        <f t="shared" ref="J2:J21" si="0">SUM(B2:I2)</f>
        <v>557</v>
      </c>
      <c r="K2" s="4" t="str">
        <f t="shared" ref="K2:K21" si="1">A2</f>
        <v>合併から17年度集計</v>
      </c>
      <c r="L2" s="4">
        <v>177</v>
      </c>
      <c r="M2" s="4">
        <v>19</v>
      </c>
      <c r="N2" s="4">
        <v>16</v>
      </c>
      <c r="O2" s="4">
        <v>15</v>
      </c>
      <c r="P2" s="4">
        <v>160</v>
      </c>
      <c r="Q2" s="4">
        <v>18</v>
      </c>
      <c r="R2" s="4">
        <v>211</v>
      </c>
      <c r="S2" s="4">
        <v>365</v>
      </c>
      <c r="T2" s="4">
        <f t="shared" ref="T2:T21" si="2">SUM(L2:S2)</f>
        <v>981</v>
      </c>
      <c r="U2" s="4" t="str">
        <f t="shared" ref="U2:U18" si="3">K2</f>
        <v>合併から17年度集計</v>
      </c>
      <c r="V2" s="4">
        <v>246</v>
      </c>
      <c r="W2" s="4">
        <v>32</v>
      </c>
      <c r="X2" s="4">
        <v>12</v>
      </c>
      <c r="Y2" s="4">
        <v>23</v>
      </c>
      <c r="Z2" s="4">
        <v>343</v>
      </c>
      <c r="AA2" s="4">
        <v>34</v>
      </c>
      <c r="AB2" s="4">
        <v>431</v>
      </c>
      <c r="AC2" s="4">
        <v>415</v>
      </c>
      <c r="AD2" s="8">
        <f t="shared" ref="AD2:AD21" si="4">SUM(V2:AC2)</f>
        <v>1536</v>
      </c>
      <c r="AE2" s="4" t="str">
        <f t="shared" ref="AE2:AE21" si="5">U2</f>
        <v>合併から17年度集計</v>
      </c>
      <c r="AF2" s="4">
        <v>279</v>
      </c>
      <c r="AG2" s="4">
        <v>43</v>
      </c>
      <c r="AH2" s="4">
        <v>28</v>
      </c>
      <c r="AI2" s="4">
        <v>75</v>
      </c>
      <c r="AJ2" s="4">
        <v>389</v>
      </c>
      <c r="AK2" s="4">
        <v>35</v>
      </c>
      <c r="AL2" s="4">
        <v>469</v>
      </c>
      <c r="AM2" s="4">
        <v>567</v>
      </c>
      <c r="AN2" s="8">
        <f t="shared" ref="AN2:AN21" si="6">SUM(AF2:AM2)</f>
        <v>1885</v>
      </c>
    </row>
    <row r="3" spans="1:40" ht="16.5" customHeight="1">
      <c r="A3" s="3" t="s">
        <v>14</v>
      </c>
      <c r="B3" s="5">
        <v>74</v>
      </c>
      <c r="C3" s="5">
        <v>9</v>
      </c>
      <c r="D3" s="5">
        <v>2</v>
      </c>
      <c r="E3" s="5">
        <v>5</v>
      </c>
      <c r="F3" s="5">
        <v>74</v>
      </c>
      <c r="G3" s="5">
        <v>2</v>
      </c>
      <c r="H3" s="5">
        <v>131</v>
      </c>
      <c r="I3" s="5">
        <v>101</v>
      </c>
      <c r="J3" s="5">
        <f t="shared" si="0"/>
        <v>398</v>
      </c>
      <c r="K3" s="4" t="str">
        <f t="shared" si="1"/>
        <v>18年度集計</v>
      </c>
      <c r="L3" s="4">
        <v>100</v>
      </c>
      <c r="M3" s="4">
        <v>14</v>
      </c>
      <c r="N3" s="4">
        <v>6</v>
      </c>
      <c r="O3" s="4">
        <v>5</v>
      </c>
      <c r="P3" s="4">
        <v>126</v>
      </c>
      <c r="Q3" s="4">
        <v>15</v>
      </c>
      <c r="R3" s="4">
        <v>137</v>
      </c>
      <c r="S3" s="4">
        <v>221</v>
      </c>
      <c r="T3" s="4">
        <f t="shared" si="2"/>
        <v>624</v>
      </c>
      <c r="U3" s="4" t="str">
        <f t="shared" si="3"/>
        <v>18年度集計</v>
      </c>
      <c r="V3" s="4">
        <v>139</v>
      </c>
      <c r="W3" s="4">
        <v>12</v>
      </c>
      <c r="X3" s="4">
        <v>12</v>
      </c>
      <c r="Y3" s="4">
        <v>14</v>
      </c>
      <c r="Z3" s="4">
        <v>220</v>
      </c>
      <c r="AA3" s="4">
        <v>19</v>
      </c>
      <c r="AB3" s="4">
        <v>246</v>
      </c>
      <c r="AC3" s="4">
        <v>305</v>
      </c>
      <c r="AD3" s="8">
        <f t="shared" si="4"/>
        <v>967</v>
      </c>
      <c r="AE3" s="4" t="str">
        <f t="shared" si="5"/>
        <v>18年度集計</v>
      </c>
      <c r="AF3" s="4">
        <v>154</v>
      </c>
      <c r="AG3" s="4">
        <v>38</v>
      </c>
      <c r="AH3" s="4">
        <v>20</v>
      </c>
      <c r="AI3" s="4">
        <v>40</v>
      </c>
      <c r="AJ3" s="4">
        <v>285</v>
      </c>
      <c r="AK3" s="4">
        <v>21</v>
      </c>
      <c r="AL3" s="4">
        <v>306</v>
      </c>
      <c r="AM3" s="4">
        <v>410</v>
      </c>
      <c r="AN3" s="8">
        <f t="shared" si="6"/>
        <v>1274</v>
      </c>
    </row>
    <row r="4" spans="1:40" ht="16.5" customHeight="1">
      <c r="A4" s="3" t="s">
        <v>16</v>
      </c>
      <c r="B4" s="5">
        <v>74</v>
      </c>
      <c r="C4" s="5">
        <v>6</v>
      </c>
      <c r="D4" s="5">
        <v>4</v>
      </c>
      <c r="E4" s="5">
        <v>2</v>
      </c>
      <c r="F4" s="5">
        <v>80</v>
      </c>
      <c r="G4" s="5">
        <v>9</v>
      </c>
      <c r="H4" s="5">
        <v>91</v>
      </c>
      <c r="I4" s="5">
        <v>127</v>
      </c>
      <c r="J4" s="5">
        <f t="shared" si="0"/>
        <v>393</v>
      </c>
      <c r="K4" s="4" t="str">
        <f t="shared" si="1"/>
        <v>19年度集計</v>
      </c>
      <c r="L4" s="4">
        <v>124</v>
      </c>
      <c r="M4" s="4">
        <v>32</v>
      </c>
      <c r="N4" s="4">
        <v>11</v>
      </c>
      <c r="O4" s="4">
        <v>11</v>
      </c>
      <c r="P4" s="4">
        <v>107</v>
      </c>
      <c r="Q4" s="4">
        <v>13</v>
      </c>
      <c r="R4" s="4">
        <v>155</v>
      </c>
      <c r="S4" s="4">
        <v>215</v>
      </c>
      <c r="T4" s="4">
        <f t="shared" si="2"/>
        <v>668</v>
      </c>
      <c r="U4" s="4" t="str">
        <f t="shared" si="3"/>
        <v>19年度集計</v>
      </c>
      <c r="V4" s="4">
        <v>152</v>
      </c>
      <c r="W4" s="4">
        <v>16</v>
      </c>
      <c r="X4" s="4">
        <v>9</v>
      </c>
      <c r="Y4" s="4">
        <v>28</v>
      </c>
      <c r="Z4" s="4">
        <v>200</v>
      </c>
      <c r="AA4" s="4">
        <v>13</v>
      </c>
      <c r="AB4" s="4">
        <v>257</v>
      </c>
      <c r="AC4" s="4">
        <v>326</v>
      </c>
      <c r="AD4" s="8">
        <f t="shared" si="4"/>
        <v>1001</v>
      </c>
      <c r="AE4" s="4" t="str">
        <f t="shared" si="5"/>
        <v>19年度集計</v>
      </c>
      <c r="AF4" s="4">
        <v>158</v>
      </c>
      <c r="AG4" s="4">
        <v>59</v>
      </c>
      <c r="AH4" s="4">
        <v>22</v>
      </c>
      <c r="AI4" s="4">
        <v>28</v>
      </c>
      <c r="AJ4" s="4">
        <v>257</v>
      </c>
      <c r="AK4" s="4">
        <v>20</v>
      </c>
      <c r="AL4" s="4">
        <v>313</v>
      </c>
      <c r="AM4" s="4">
        <v>388</v>
      </c>
      <c r="AN4" s="8">
        <f t="shared" si="6"/>
        <v>1245</v>
      </c>
    </row>
    <row r="5" spans="1:40" ht="16.5" customHeight="1">
      <c r="A5" s="3" t="s">
        <v>17</v>
      </c>
      <c r="B5" s="5">
        <v>60</v>
      </c>
      <c r="C5" s="5">
        <v>7</v>
      </c>
      <c r="D5" s="5">
        <v>7</v>
      </c>
      <c r="E5" s="5">
        <v>3</v>
      </c>
      <c r="F5" s="5">
        <v>57</v>
      </c>
      <c r="G5" s="5">
        <v>8</v>
      </c>
      <c r="H5" s="5">
        <v>116</v>
      </c>
      <c r="I5" s="5">
        <v>135</v>
      </c>
      <c r="J5" s="5">
        <f t="shared" si="0"/>
        <v>393</v>
      </c>
      <c r="K5" s="4" t="str">
        <f t="shared" si="1"/>
        <v>20年度集計</v>
      </c>
      <c r="L5" s="4">
        <v>137</v>
      </c>
      <c r="M5" s="4">
        <v>21</v>
      </c>
      <c r="N5" s="4">
        <v>6</v>
      </c>
      <c r="O5" s="4">
        <v>14</v>
      </c>
      <c r="P5" s="4">
        <v>128</v>
      </c>
      <c r="Q5" s="4">
        <v>16</v>
      </c>
      <c r="R5" s="4">
        <v>151</v>
      </c>
      <c r="S5" s="4">
        <v>266</v>
      </c>
      <c r="T5" s="4">
        <f t="shared" si="2"/>
        <v>739</v>
      </c>
      <c r="U5" s="4" t="str">
        <f t="shared" si="3"/>
        <v>20年度集計</v>
      </c>
      <c r="V5" s="4">
        <v>112</v>
      </c>
      <c r="W5" s="4">
        <v>9</v>
      </c>
      <c r="X5" s="4">
        <v>13</v>
      </c>
      <c r="Y5" s="4">
        <v>21</v>
      </c>
      <c r="Z5" s="4">
        <v>161</v>
      </c>
      <c r="AA5" s="4">
        <v>27</v>
      </c>
      <c r="AB5" s="4">
        <v>258</v>
      </c>
      <c r="AC5" s="4">
        <v>258</v>
      </c>
      <c r="AD5" s="8">
        <f t="shared" si="4"/>
        <v>859</v>
      </c>
      <c r="AE5" s="4" t="str">
        <f t="shared" si="5"/>
        <v>20年度集計</v>
      </c>
      <c r="AF5" s="4">
        <v>178</v>
      </c>
      <c r="AG5" s="4">
        <v>27</v>
      </c>
      <c r="AH5" s="4">
        <v>10</v>
      </c>
      <c r="AI5" s="4">
        <v>30</v>
      </c>
      <c r="AJ5" s="4">
        <v>266</v>
      </c>
      <c r="AK5" s="4">
        <v>29</v>
      </c>
      <c r="AL5" s="4">
        <v>312</v>
      </c>
      <c r="AM5" s="4">
        <v>383</v>
      </c>
      <c r="AN5" s="8">
        <f t="shared" si="6"/>
        <v>1235</v>
      </c>
    </row>
    <row r="6" spans="1:40" ht="16.5" customHeight="1">
      <c r="A6" s="4" t="s">
        <v>18</v>
      </c>
      <c r="B6" s="5">
        <v>56</v>
      </c>
      <c r="C6" s="5">
        <v>5</v>
      </c>
      <c r="D6" s="5">
        <v>6</v>
      </c>
      <c r="E6" s="5">
        <v>0</v>
      </c>
      <c r="F6" s="5">
        <v>48</v>
      </c>
      <c r="G6" s="5">
        <v>8</v>
      </c>
      <c r="H6" s="5">
        <v>104</v>
      </c>
      <c r="I6" s="5">
        <v>107</v>
      </c>
      <c r="J6" s="5">
        <f t="shared" si="0"/>
        <v>334</v>
      </c>
      <c r="K6" s="4" t="str">
        <f t="shared" si="1"/>
        <v>21年度集計</v>
      </c>
      <c r="L6" s="4">
        <v>140</v>
      </c>
      <c r="M6" s="4">
        <v>20</v>
      </c>
      <c r="N6" s="4">
        <v>4</v>
      </c>
      <c r="O6" s="4">
        <v>7</v>
      </c>
      <c r="P6" s="4">
        <v>113</v>
      </c>
      <c r="Q6" s="4">
        <v>13</v>
      </c>
      <c r="R6" s="4">
        <v>177</v>
      </c>
      <c r="S6" s="4">
        <v>219</v>
      </c>
      <c r="T6" s="4">
        <f t="shared" si="2"/>
        <v>693</v>
      </c>
      <c r="U6" s="4" t="str">
        <f t="shared" si="3"/>
        <v>21年度集計</v>
      </c>
      <c r="V6" s="4">
        <v>157</v>
      </c>
      <c r="W6" s="4">
        <v>12</v>
      </c>
      <c r="X6" s="4">
        <v>14</v>
      </c>
      <c r="Y6" s="4">
        <v>20</v>
      </c>
      <c r="Z6" s="4">
        <v>199</v>
      </c>
      <c r="AA6" s="4">
        <v>20</v>
      </c>
      <c r="AB6" s="4">
        <v>202</v>
      </c>
      <c r="AC6" s="4">
        <v>255</v>
      </c>
      <c r="AD6" s="8">
        <f t="shared" si="4"/>
        <v>879</v>
      </c>
      <c r="AE6" s="4" t="str">
        <f t="shared" si="5"/>
        <v>21年度集計</v>
      </c>
      <c r="AF6" s="4">
        <v>156</v>
      </c>
      <c r="AG6" s="4">
        <v>33</v>
      </c>
      <c r="AH6" s="4">
        <v>8</v>
      </c>
      <c r="AI6" s="4">
        <v>26</v>
      </c>
      <c r="AJ6" s="4">
        <v>226</v>
      </c>
      <c r="AK6" s="4">
        <v>19</v>
      </c>
      <c r="AL6" s="4">
        <v>302</v>
      </c>
      <c r="AM6" s="4">
        <v>336</v>
      </c>
      <c r="AN6" s="8">
        <f t="shared" si="6"/>
        <v>1106</v>
      </c>
    </row>
    <row r="7" spans="1:40" ht="16.5" customHeight="1">
      <c r="A7" s="4" t="s">
        <v>19</v>
      </c>
      <c r="B7" s="5">
        <v>54</v>
      </c>
      <c r="C7" s="5">
        <v>8</v>
      </c>
      <c r="D7" s="5">
        <v>4</v>
      </c>
      <c r="E7" s="5">
        <v>3</v>
      </c>
      <c r="F7" s="5">
        <v>72</v>
      </c>
      <c r="G7" s="5">
        <v>5</v>
      </c>
      <c r="H7" s="5">
        <v>118</v>
      </c>
      <c r="I7" s="5">
        <v>106</v>
      </c>
      <c r="J7" s="5">
        <f t="shared" si="0"/>
        <v>370</v>
      </c>
      <c r="K7" s="4" t="str">
        <f t="shared" si="1"/>
        <v>22年度集計</v>
      </c>
      <c r="L7" s="4">
        <v>135</v>
      </c>
      <c r="M7" s="4">
        <v>28</v>
      </c>
      <c r="N7" s="4">
        <v>8</v>
      </c>
      <c r="O7" s="4">
        <v>10</v>
      </c>
      <c r="P7" s="4">
        <v>117</v>
      </c>
      <c r="Q7" s="4">
        <v>12</v>
      </c>
      <c r="R7" s="4">
        <v>150</v>
      </c>
      <c r="S7" s="4">
        <v>250</v>
      </c>
      <c r="T7" s="4">
        <f t="shared" si="2"/>
        <v>710</v>
      </c>
      <c r="U7" s="4" t="str">
        <f t="shared" si="3"/>
        <v>22年度集計</v>
      </c>
      <c r="V7" s="4">
        <v>112</v>
      </c>
      <c r="W7" s="4">
        <v>19</v>
      </c>
      <c r="X7" s="4">
        <v>11</v>
      </c>
      <c r="Y7" s="4">
        <v>23</v>
      </c>
      <c r="Z7" s="4">
        <v>153</v>
      </c>
      <c r="AA7" s="4">
        <v>11</v>
      </c>
      <c r="AB7" s="4">
        <v>262</v>
      </c>
      <c r="AC7" s="4">
        <v>249</v>
      </c>
      <c r="AD7" s="8">
        <f t="shared" si="4"/>
        <v>840</v>
      </c>
      <c r="AE7" s="4" t="str">
        <f t="shared" si="5"/>
        <v>22年度集計</v>
      </c>
      <c r="AF7" s="4">
        <v>163</v>
      </c>
      <c r="AG7" s="4">
        <v>39</v>
      </c>
      <c r="AH7" s="4">
        <v>17</v>
      </c>
      <c r="AI7" s="4">
        <v>42</v>
      </c>
      <c r="AJ7" s="4">
        <v>224</v>
      </c>
      <c r="AK7" s="4">
        <v>59</v>
      </c>
      <c r="AL7" s="4">
        <v>315</v>
      </c>
      <c r="AM7" s="4">
        <v>327</v>
      </c>
      <c r="AN7" s="8">
        <f t="shared" si="6"/>
        <v>1186</v>
      </c>
    </row>
    <row r="8" spans="1:40" ht="16.5" customHeight="1">
      <c r="A8" s="4" t="s">
        <v>20</v>
      </c>
      <c r="B8" s="5">
        <v>50</v>
      </c>
      <c r="C8" s="5">
        <v>7</v>
      </c>
      <c r="D8" s="5">
        <v>2</v>
      </c>
      <c r="E8" s="5">
        <v>8</v>
      </c>
      <c r="F8" s="5">
        <v>55</v>
      </c>
      <c r="G8" s="5">
        <v>6</v>
      </c>
      <c r="H8" s="5">
        <v>102</v>
      </c>
      <c r="I8" s="5">
        <v>96</v>
      </c>
      <c r="J8" s="5">
        <f t="shared" si="0"/>
        <v>326</v>
      </c>
      <c r="K8" s="4" t="str">
        <f t="shared" si="1"/>
        <v>23年度集計</v>
      </c>
      <c r="L8" s="4">
        <v>162</v>
      </c>
      <c r="M8" s="4">
        <v>16</v>
      </c>
      <c r="N8" s="4">
        <v>7</v>
      </c>
      <c r="O8" s="4">
        <v>10</v>
      </c>
      <c r="P8" s="4">
        <v>136</v>
      </c>
      <c r="Q8" s="4">
        <v>9</v>
      </c>
      <c r="R8" s="4">
        <v>166</v>
      </c>
      <c r="S8" s="4">
        <v>240</v>
      </c>
      <c r="T8" s="4">
        <f t="shared" si="2"/>
        <v>746</v>
      </c>
      <c r="U8" s="4" t="str">
        <f t="shared" si="3"/>
        <v>23年度集計</v>
      </c>
      <c r="V8" s="4">
        <v>135</v>
      </c>
      <c r="W8" s="4">
        <v>14</v>
      </c>
      <c r="X8" s="4">
        <v>5</v>
      </c>
      <c r="Y8" s="4">
        <v>11</v>
      </c>
      <c r="Z8" s="4">
        <v>148</v>
      </c>
      <c r="AA8" s="4">
        <v>25</v>
      </c>
      <c r="AB8" s="4">
        <v>210</v>
      </c>
      <c r="AC8" s="4">
        <v>249</v>
      </c>
      <c r="AD8" s="8">
        <f t="shared" si="4"/>
        <v>797</v>
      </c>
      <c r="AE8" s="4" t="str">
        <f t="shared" si="5"/>
        <v>23年度集計</v>
      </c>
      <c r="AF8" s="4">
        <v>149</v>
      </c>
      <c r="AG8" s="4">
        <v>28</v>
      </c>
      <c r="AH8" s="4">
        <v>20</v>
      </c>
      <c r="AI8" s="4">
        <v>23</v>
      </c>
      <c r="AJ8" s="4">
        <v>182</v>
      </c>
      <c r="AK8" s="4">
        <v>33</v>
      </c>
      <c r="AL8" s="4">
        <v>202</v>
      </c>
      <c r="AM8" s="4">
        <v>319</v>
      </c>
      <c r="AN8" s="8">
        <f t="shared" si="6"/>
        <v>956</v>
      </c>
    </row>
    <row r="9" spans="1:40" ht="16.5" customHeight="1">
      <c r="A9" s="4" t="s">
        <v>21</v>
      </c>
      <c r="B9" s="5">
        <v>53</v>
      </c>
      <c r="C9" s="5">
        <v>4</v>
      </c>
      <c r="D9" s="5">
        <v>4</v>
      </c>
      <c r="E9" s="5">
        <v>0</v>
      </c>
      <c r="F9" s="5">
        <v>48</v>
      </c>
      <c r="G9" s="5">
        <v>11</v>
      </c>
      <c r="H9" s="5">
        <v>100</v>
      </c>
      <c r="I9" s="5">
        <v>100</v>
      </c>
      <c r="J9" s="5">
        <f t="shared" si="0"/>
        <v>320</v>
      </c>
      <c r="K9" s="4" t="str">
        <f t="shared" si="1"/>
        <v>24年度集計</v>
      </c>
      <c r="L9" s="4">
        <v>123</v>
      </c>
      <c r="M9" s="4">
        <v>18</v>
      </c>
      <c r="N9" s="4">
        <v>9</v>
      </c>
      <c r="O9" s="4">
        <v>15</v>
      </c>
      <c r="P9" s="4">
        <v>113</v>
      </c>
      <c r="Q9" s="4">
        <v>17</v>
      </c>
      <c r="R9" s="4">
        <v>178</v>
      </c>
      <c r="S9" s="4">
        <v>233</v>
      </c>
      <c r="T9" s="4">
        <f t="shared" si="2"/>
        <v>706</v>
      </c>
      <c r="U9" s="4" t="str">
        <f t="shared" si="3"/>
        <v>24年度集計</v>
      </c>
      <c r="V9" s="4">
        <v>133</v>
      </c>
      <c r="W9" s="4">
        <v>13</v>
      </c>
      <c r="X9" s="4">
        <v>7</v>
      </c>
      <c r="Y9" s="4">
        <v>17</v>
      </c>
      <c r="Z9" s="4">
        <v>183</v>
      </c>
      <c r="AA9" s="4">
        <v>22</v>
      </c>
      <c r="AB9" s="4">
        <v>311</v>
      </c>
      <c r="AC9" s="4">
        <v>321</v>
      </c>
      <c r="AD9" s="8">
        <f t="shared" si="4"/>
        <v>1007</v>
      </c>
      <c r="AE9" s="4" t="str">
        <f t="shared" si="5"/>
        <v>24年度集計</v>
      </c>
      <c r="AF9" s="4">
        <v>189</v>
      </c>
      <c r="AG9" s="4">
        <v>13</v>
      </c>
      <c r="AH9" s="4">
        <v>17</v>
      </c>
      <c r="AI9" s="4">
        <v>42</v>
      </c>
      <c r="AJ9" s="4">
        <v>278</v>
      </c>
      <c r="AK9" s="4">
        <v>26</v>
      </c>
      <c r="AL9" s="4">
        <v>363</v>
      </c>
      <c r="AM9" s="4">
        <v>406</v>
      </c>
      <c r="AN9" s="8">
        <f t="shared" si="6"/>
        <v>1334</v>
      </c>
    </row>
    <row r="10" spans="1:40" ht="16.5" customHeight="1">
      <c r="A10" s="4" t="s">
        <v>22</v>
      </c>
      <c r="B10" s="5">
        <v>51</v>
      </c>
      <c r="C10" s="5">
        <v>9</v>
      </c>
      <c r="D10" s="5">
        <v>1</v>
      </c>
      <c r="E10" s="5">
        <v>2</v>
      </c>
      <c r="F10" s="5">
        <v>49</v>
      </c>
      <c r="G10" s="5">
        <v>12</v>
      </c>
      <c r="H10" s="5">
        <v>118</v>
      </c>
      <c r="I10" s="5">
        <v>93</v>
      </c>
      <c r="J10" s="5">
        <f t="shared" si="0"/>
        <v>335</v>
      </c>
      <c r="K10" s="4" t="str">
        <f t="shared" si="1"/>
        <v>25年度集計</v>
      </c>
      <c r="L10" s="4">
        <v>121</v>
      </c>
      <c r="M10" s="4">
        <v>19</v>
      </c>
      <c r="N10" s="4">
        <v>7</v>
      </c>
      <c r="O10" s="4">
        <v>10</v>
      </c>
      <c r="P10" s="4">
        <v>112</v>
      </c>
      <c r="Q10" s="4">
        <v>17</v>
      </c>
      <c r="R10" s="4">
        <v>186</v>
      </c>
      <c r="S10" s="4">
        <v>238</v>
      </c>
      <c r="T10" s="4">
        <f t="shared" si="2"/>
        <v>710</v>
      </c>
      <c r="U10" s="4" t="str">
        <f t="shared" si="3"/>
        <v>25年度集計</v>
      </c>
      <c r="V10" s="4">
        <v>153</v>
      </c>
      <c r="W10" s="4">
        <v>40</v>
      </c>
      <c r="X10" s="4">
        <v>12</v>
      </c>
      <c r="Y10" s="4">
        <v>10</v>
      </c>
      <c r="Z10" s="4">
        <v>182</v>
      </c>
      <c r="AA10" s="4">
        <v>15</v>
      </c>
      <c r="AB10" s="4">
        <v>290</v>
      </c>
      <c r="AC10" s="4">
        <v>372</v>
      </c>
      <c r="AD10" s="8">
        <f t="shared" si="4"/>
        <v>1074</v>
      </c>
      <c r="AE10" s="4" t="str">
        <f t="shared" si="5"/>
        <v>25年度集計</v>
      </c>
      <c r="AF10" s="4">
        <v>189</v>
      </c>
      <c r="AG10" s="4">
        <v>25</v>
      </c>
      <c r="AH10" s="4">
        <v>17</v>
      </c>
      <c r="AI10" s="4">
        <v>39</v>
      </c>
      <c r="AJ10" s="4">
        <v>250</v>
      </c>
      <c r="AK10" s="4">
        <v>23</v>
      </c>
      <c r="AL10" s="4">
        <v>328</v>
      </c>
      <c r="AM10" s="4">
        <v>450</v>
      </c>
      <c r="AN10" s="8">
        <f t="shared" si="6"/>
        <v>1321</v>
      </c>
    </row>
    <row r="11" spans="1:40" ht="16.5" customHeight="1">
      <c r="A11" s="4" t="s">
        <v>23</v>
      </c>
      <c r="B11" s="5">
        <v>40</v>
      </c>
      <c r="C11" s="5">
        <v>5</v>
      </c>
      <c r="D11" s="5">
        <v>2</v>
      </c>
      <c r="E11" s="5">
        <v>0</v>
      </c>
      <c r="F11" s="5">
        <v>67</v>
      </c>
      <c r="G11" s="5">
        <v>10</v>
      </c>
      <c r="H11" s="5">
        <v>104</v>
      </c>
      <c r="I11" s="5">
        <v>94</v>
      </c>
      <c r="J11" s="5">
        <f t="shared" si="0"/>
        <v>322</v>
      </c>
      <c r="K11" s="4" t="str">
        <f t="shared" si="1"/>
        <v>26年度集計</v>
      </c>
      <c r="L11" s="4">
        <v>128</v>
      </c>
      <c r="M11" s="4">
        <v>10</v>
      </c>
      <c r="N11" s="4">
        <v>13</v>
      </c>
      <c r="O11" s="4">
        <v>6</v>
      </c>
      <c r="P11" s="4">
        <v>131</v>
      </c>
      <c r="Q11" s="4">
        <v>16</v>
      </c>
      <c r="R11" s="4">
        <v>205</v>
      </c>
      <c r="S11" s="4">
        <v>223</v>
      </c>
      <c r="T11" s="4">
        <f t="shared" si="2"/>
        <v>732</v>
      </c>
      <c r="U11" s="4" t="str">
        <f t="shared" si="3"/>
        <v>26年度集計</v>
      </c>
      <c r="V11" s="4">
        <v>121</v>
      </c>
      <c r="W11" s="4">
        <v>13</v>
      </c>
      <c r="X11" s="4">
        <v>11</v>
      </c>
      <c r="Y11" s="4">
        <v>8</v>
      </c>
      <c r="Z11" s="4">
        <v>166</v>
      </c>
      <c r="AA11" s="4">
        <v>17</v>
      </c>
      <c r="AB11" s="4">
        <v>288</v>
      </c>
      <c r="AC11" s="4">
        <v>333</v>
      </c>
      <c r="AD11" s="8">
        <f t="shared" si="4"/>
        <v>957</v>
      </c>
      <c r="AE11" s="4" t="str">
        <f t="shared" si="5"/>
        <v>26年度集計</v>
      </c>
      <c r="AF11" s="4">
        <v>187</v>
      </c>
      <c r="AG11" s="4">
        <v>17</v>
      </c>
      <c r="AH11" s="4">
        <v>16</v>
      </c>
      <c r="AI11" s="4">
        <v>23</v>
      </c>
      <c r="AJ11" s="4">
        <v>214</v>
      </c>
      <c r="AK11" s="4">
        <v>20</v>
      </c>
      <c r="AL11" s="4">
        <v>324</v>
      </c>
      <c r="AM11" s="4">
        <v>374</v>
      </c>
      <c r="AN11" s="8">
        <f t="shared" si="6"/>
        <v>1175</v>
      </c>
    </row>
    <row r="12" spans="1:40" ht="16.5" customHeight="1">
      <c r="A12" s="4" t="s">
        <v>24</v>
      </c>
      <c r="B12" s="5">
        <v>39</v>
      </c>
      <c r="C12" s="5">
        <v>4</v>
      </c>
      <c r="D12" s="5">
        <v>1</v>
      </c>
      <c r="E12" s="5">
        <v>5</v>
      </c>
      <c r="F12" s="5">
        <v>46</v>
      </c>
      <c r="G12" s="5">
        <v>10</v>
      </c>
      <c r="H12" s="5">
        <v>112</v>
      </c>
      <c r="I12" s="5">
        <v>104</v>
      </c>
      <c r="J12" s="5">
        <f t="shared" si="0"/>
        <v>321</v>
      </c>
      <c r="K12" s="4" t="str">
        <f t="shared" si="1"/>
        <v>27年度集計</v>
      </c>
      <c r="L12" s="4">
        <v>129</v>
      </c>
      <c r="M12" s="4">
        <v>19</v>
      </c>
      <c r="N12" s="4">
        <v>10</v>
      </c>
      <c r="O12" s="4">
        <v>5</v>
      </c>
      <c r="P12" s="4">
        <v>122</v>
      </c>
      <c r="Q12" s="4">
        <v>13</v>
      </c>
      <c r="R12" s="4">
        <v>172</v>
      </c>
      <c r="S12" s="4">
        <v>255</v>
      </c>
      <c r="T12" s="4">
        <f t="shared" si="2"/>
        <v>725</v>
      </c>
      <c r="U12" s="4" t="str">
        <f t="shared" si="3"/>
        <v>27年度集計</v>
      </c>
      <c r="V12" s="4">
        <v>130</v>
      </c>
      <c r="W12" s="4">
        <v>19</v>
      </c>
      <c r="X12" s="4">
        <v>9</v>
      </c>
      <c r="Y12" s="4">
        <v>14</v>
      </c>
      <c r="Z12" s="4">
        <v>136</v>
      </c>
      <c r="AA12" s="4">
        <v>14</v>
      </c>
      <c r="AB12" s="4">
        <v>356</v>
      </c>
      <c r="AC12" s="4">
        <v>352</v>
      </c>
      <c r="AD12" s="8">
        <f t="shared" si="4"/>
        <v>1030</v>
      </c>
      <c r="AE12" s="4" t="str">
        <f t="shared" si="5"/>
        <v>27年度集計</v>
      </c>
      <c r="AF12" s="4">
        <v>186</v>
      </c>
      <c r="AG12" s="4">
        <v>20</v>
      </c>
      <c r="AH12" s="4">
        <v>19</v>
      </c>
      <c r="AI12" s="4">
        <v>26</v>
      </c>
      <c r="AJ12" s="4">
        <v>189</v>
      </c>
      <c r="AK12" s="4">
        <v>39</v>
      </c>
      <c r="AL12" s="4">
        <v>358</v>
      </c>
      <c r="AM12" s="4">
        <v>426</v>
      </c>
      <c r="AN12" s="8">
        <f t="shared" si="6"/>
        <v>1263</v>
      </c>
    </row>
    <row r="13" spans="1:40" ht="16.5" customHeight="1">
      <c r="A13" s="4" t="s">
        <v>25</v>
      </c>
      <c r="B13" s="5">
        <v>36</v>
      </c>
      <c r="C13" s="5">
        <v>5</v>
      </c>
      <c r="D13" s="5">
        <v>6</v>
      </c>
      <c r="E13" s="5">
        <v>0</v>
      </c>
      <c r="F13" s="5">
        <v>40</v>
      </c>
      <c r="G13" s="5">
        <v>6</v>
      </c>
      <c r="H13" s="5">
        <v>87</v>
      </c>
      <c r="I13" s="5">
        <v>93</v>
      </c>
      <c r="J13" s="5">
        <f t="shared" si="0"/>
        <v>273</v>
      </c>
      <c r="K13" s="4" t="str">
        <f t="shared" si="1"/>
        <v>28年度集計</v>
      </c>
      <c r="L13" s="4">
        <v>121</v>
      </c>
      <c r="M13" s="4">
        <v>13</v>
      </c>
      <c r="N13" s="4">
        <v>7</v>
      </c>
      <c r="O13" s="4">
        <v>12</v>
      </c>
      <c r="P13" s="4">
        <v>133</v>
      </c>
      <c r="Q13" s="4">
        <v>15</v>
      </c>
      <c r="R13" s="4">
        <v>181</v>
      </c>
      <c r="S13" s="4">
        <v>280</v>
      </c>
      <c r="T13" s="4">
        <f t="shared" si="2"/>
        <v>762</v>
      </c>
      <c r="U13" s="4" t="str">
        <f t="shared" si="3"/>
        <v>28年度集計</v>
      </c>
      <c r="V13" s="4">
        <v>162</v>
      </c>
      <c r="W13" s="4">
        <v>13</v>
      </c>
      <c r="X13" s="4">
        <v>8</v>
      </c>
      <c r="Y13" s="4">
        <v>21</v>
      </c>
      <c r="Z13" s="4">
        <v>187</v>
      </c>
      <c r="AA13" s="4">
        <v>21</v>
      </c>
      <c r="AB13" s="4">
        <v>295</v>
      </c>
      <c r="AC13" s="4">
        <v>367</v>
      </c>
      <c r="AD13" s="8">
        <f t="shared" si="4"/>
        <v>1074</v>
      </c>
      <c r="AE13" s="4" t="str">
        <f t="shared" si="5"/>
        <v>28年度集計</v>
      </c>
      <c r="AF13" s="4">
        <v>182</v>
      </c>
      <c r="AG13" s="4">
        <v>33</v>
      </c>
      <c r="AH13" s="4">
        <v>13</v>
      </c>
      <c r="AI13" s="4">
        <v>23</v>
      </c>
      <c r="AJ13" s="4">
        <v>208</v>
      </c>
      <c r="AK13" s="4">
        <v>38</v>
      </c>
      <c r="AL13" s="4">
        <v>350</v>
      </c>
      <c r="AM13" s="4">
        <v>441</v>
      </c>
      <c r="AN13" s="8">
        <f t="shared" si="6"/>
        <v>1288</v>
      </c>
    </row>
    <row r="14" spans="1:40" ht="16.5" customHeight="1">
      <c r="A14" s="4" t="s">
        <v>26</v>
      </c>
      <c r="B14" s="5">
        <v>40</v>
      </c>
      <c r="C14" s="5">
        <v>5</v>
      </c>
      <c r="D14" s="5">
        <v>3</v>
      </c>
      <c r="E14" s="5">
        <v>2</v>
      </c>
      <c r="F14" s="5">
        <v>45</v>
      </c>
      <c r="G14" s="5">
        <v>6</v>
      </c>
      <c r="H14" s="5">
        <v>107</v>
      </c>
      <c r="I14" s="5">
        <v>89</v>
      </c>
      <c r="J14" s="5">
        <f t="shared" si="0"/>
        <v>297</v>
      </c>
      <c r="K14" s="4" t="str">
        <f t="shared" si="1"/>
        <v>29年度集計</v>
      </c>
      <c r="L14" s="4">
        <v>138</v>
      </c>
      <c r="M14" s="4">
        <v>16</v>
      </c>
      <c r="N14" s="4">
        <v>9</v>
      </c>
      <c r="O14" s="4">
        <v>4</v>
      </c>
      <c r="P14" s="4">
        <v>155</v>
      </c>
      <c r="Q14" s="4">
        <v>14</v>
      </c>
      <c r="R14" s="4">
        <v>205</v>
      </c>
      <c r="S14" s="4">
        <v>257</v>
      </c>
      <c r="T14" s="4">
        <f t="shared" si="2"/>
        <v>798</v>
      </c>
      <c r="U14" s="4" t="str">
        <f t="shared" si="3"/>
        <v>29年度集計</v>
      </c>
      <c r="V14" s="4">
        <v>142</v>
      </c>
      <c r="W14" s="4">
        <v>10</v>
      </c>
      <c r="X14" s="4">
        <v>14</v>
      </c>
      <c r="Y14" s="4">
        <v>8</v>
      </c>
      <c r="Z14" s="4">
        <v>161</v>
      </c>
      <c r="AA14" s="4">
        <v>15</v>
      </c>
      <c r="AB14" s="4">
        <v>294</v>
      </c>
      <c r="AC14" s="4">
        <v>339</v>
      </c>
      <c r="AD14" s="8">
        <f t="shared" si="4"/>
        <v>983</v>
      </c>
      <c r="AE14" s="4" t="str">
        <f t="shared" si="5"/>
        <v>29年度集計</v>
      </c>
      <c r="AF14" s="4">
        <v>170</v>
      </c>
      <c r="AG14" s="4">
        <v>22</v>
      </c>
      <c r="AH14" s="4">
        <v>16</v>
      </c>
      <c r="AI14" s="4">
        <v>35</v>
      </c>
      <c r="AJ14" s="4">
        <v>205</v>
      </c>
      <c r="AK14" s="4">
        <v>22</v>
      </c>
      <c r="AL14" s="4">
        <v>319</v>
      </c>
      <c r="AM14" s="4">
        <v>450</v>
      </c>
      <c r="AN14" s="8">
        <f t="shared" si="6"/>
        <v>1239</v>
      </c>
    </row>
    <row r="15" spans="1:40" ht="16.5" customHeight="1">
      <c r="A15" s="4" t="s">
        <v>27</v>
      </c>
      <c r="B15" s="5">
        <v>36</v>
      </c>
      <c r="C15" s="5">
        <v>2</v>
      </c>
      <c r="D15" s="5">
        <v>1</v>
      </c>
      <c r="E15" s="5">
        <v>4</v>
      </c>
      <c r="F15" s="5">
        <v>47</v>
      </c>
      <c r="G15" s="5">
        <v>7</v>
      </c>
      <c r="H15" s="5">
        <v>100</v>
      </c>
      <c r="I15" s="5">
        <v>92</v>
      </c>
      <c r="J15" s="5">
        <f t="shared" si="0"/>
        <v>289</v>
      </c>
      <c r="K15" s="4" t="str">
        <f t="shared" si="1"/>
        <v>30年度集計</v>
      </c>
      <c r="L15" s="4">
        <v>136</v>
      </c>
      <c r="M15" s="4">
        <v>15</v>
      </c>
      <c r="N15" s="4">
        <v>8</v>
      </c>
      <c r="O15" s="4">
        <v>9</v>
      </c>
      <c r="P15" s="4">
        <v>118</v>
      </c>
      <c r="Q15" s="4">
        <v>6</v>
      </c>
      <c r="R15" s="4">
        <v>224</v>
      </c>
      <c r="S15" s="4">
        <v>269</v>
      </c>
      <c r="T15" s="4">
        <f t="shared" si="2"/>
        <v>785</v>
      </c>
      <c r="U15" s="4" t="str">
        <f t="shared" si="3"/>
        <v>30年度集計</v>
      </c>
      <c r="V15" s="4">
        <v>146</v>
      </c>
      <c r="W15" s="4">
        <v>19</v>
      </c>
      <c r="X15" s="4">
        <v>10</v>
      </c>
      <c r="Y15" s="4">
        <v>12</v>
      </c>
      <c r="Z15" s="4">
        <v>131</v>
      </c>
      <c r="AA15" s="4">
        <v>12</v>
      </c>
      <c r="AB15" s="4">
        <v>302</v>
      </c>
      <c r="AC15" s="4">
        <v>416</v>
      </c>
      <c r="AD15" s="8">
        <f t="shared" si="4"/>
        <v>1048</v>
      </c>
      <c r="AE15" s="4" t="str">
        <f t="shared" si="5"/>
        <v>30年度集計</v>
      </c>
      <c r="AF15" s="4">
        <v>166</v>
      </c>
      <c r="AG15" s="4">
        <v>26</v>
      </c>
      <c r="AH15" s="4">
        <v>19</v>
      </c>
      <c r="AI15" s="4">
        <v>20</v>
      </c>
      <c r="AJ15" s="4">
        <v>195</v>
      </c>
      <c r="AK15" s="4">
        <v>24</v>
      </c>
      <c r="AL15" s="4">
        <v>319</v>
      </c>
      <c r="AM15" s="4">
        <v>415</v>
      </c>
      <c r="AN15" s="8">
        <f t="shared" si="6"/>
        <v>1184</v>
      </c>
    </row>
    <row r="16" spans="1:40" ht="16.5" customHeight="1">
      <c r="A16" s="4" t="s">
        <v>28</v>
      </c>
      <c r="B16" s="5">
        <v>33</v>
      </c>
      <c r="C16" s="5">
        <v>1</v>
      </c>
      <c r="D16" s="5">
        <v>2</v>
      </c>
      <c r="E16" s="5">
        <v>3</v>
      </c>
      <c r="F16" s="5">
        <v>40</v>
      </c>
      <c r="G16" s="5">
        <v>3</v>
      </c>
      <c r="H16" s="5">
        <v>91</v>
      </c>
      <c r="I16" s="5">
        <v>74</v>
      </c>
      <c r="J16" s="5">
        <f t="shared" si="0"/>
        <v>247</v>
      </c>
      <c r="K16" s="4" t="str">
        <f t="shared" si="1"/>
        <v>令和元年度集計</v>
      </c>
      <c r="L16" s="4">
        <v>125</v>
      </c>
      <c r="M16" s="4">
        <v>8</v>
      </c>
      <c r="N16" s="4">
        <v>6</v>
      </c>
      <c r="O16" s="4">
        <v>9</v>
      </c>
      <c r="P16" s="4">
        <v>139</v>
      </c>
      <c r="Q16" s="4">
        <v>10</v>
      </c>
      <c r="R16" s="4">
        <v>181</v>
      </c>
      <c r="S16" s="4">
        <v>266</v>
      </c>
      <c r="T16" s="4">
        <f t="shared" si="2"/>
        <v>744</v>
      </c>
      <c r="U16" s="4" t="str">
        <f t="shared" si="3"/>
        <v>令和元年度集計</v>
      </c>
      <c r="V16" s="4">
        <v>164</v>
      </c>
      <c r="W16" s="4">
        <v>15</v>
      </c>
      <c r="X16" s="4">
        <v>10</v>
      </c>
      <c r="Y16" s="4">
        <v>34</v>
      </c>
      <c r="Z16" s="4">
        <v>163</v>
      </c>
      <c r="AA16" s="4">
        <v>25</v>
      </c>
      <c r="AB16" s="4">
        <v>300</v>
      </c>
      <c r="AC16" s="4">
        <v>337</v>
      </c>
      <c r="AD16" s="8">
        <f t="shared" si="4"/>
        <v>1048</v>
      </c>
      <c r="AE16" s="4" t="str">
        <f t="shared" si="5"/>
        <v>令和元年度集計</v>
      </c>
      <c r="AF16" s="4">
        <v>185</v>
      </c>
      <c r="AG16" s="4">
        <v>25</v>
      </c>
      <c r="AH16" s="4">
        <v>9</v>
      </c>
      <c r="AI16" s="4">
        <v>38</v>
      </c>
      <c r="AJ16" s="4">
        <v>237</v>
      </c>
      <c r="AK16" s="4">
        <v>29</v>
      </c>
      <c r="AL16" s="4">
        <v>390</v>
      </c>
      <c r="AM16" s="4">
        <v>451</v>
      </c>
      <c r="AN16" s="8">
        <f t="shared" si="6"/>
        <v>1364</v>
      </c>
    </row>
    <row r="17" spans="1:40" ht="16.5" customHeight="1">
      <c r="A17" s="4" t="s">
        <v>11</v>
      </c>
      <c r="B17" s="5">
        <v>23</v>
      </c>
      <c r="C17" s="5">
        <v>5</v>
      </c>
      <c r="D17" s="5">
        <v>3</v>
      </c>
      <c r="E17" s="5">
        <v>2</v>
      </c>
      <c r="F17" s="5">
        <v>36</v>
      </c>
      <c r="G17" s="5">
        <v>7</v>
      </c>
      <c r="H17" s="5">
        <v>90</v>
      </c>
      <c r="I17" s="5">
        <v>72</v>
      </c>
      <c r="J17" s="5">
        <f t="shared" si="0"/>
        <v>238</v>
      </c>
      <c r="K17" s="4" t="str">
        <f t="shared" si="1"/>
        <v>２年度集計</v>
      </c>
      <c r="L17" s="4">
        <v>146</v>
      </c>
      <c r="M17" s="4">
        <v>15</v>
      </c>
      <c r="N17" s="4">
        <v>10</v>
      </c>
      <c r="O17" s="4">
        <v>9</v>
      </c>
      <c r="P17" s="4">
        <v>153</v>
      </c>
      <c r="Q17" s="4">
        <v>12</v>
      </c>
      <c r="R17" s="4">
        <v>158</v>
      </c>
      <c r="S17" s="4">
        <v>253</v>
      </c>
      <c r="T17" s="4">
        <f t="shared" si="2"/>
        <v>756</v>
      </c>
      <c r="U17" s="4" t="str">
        <f t="shared" si="3"/>
        <v>２年度集計</v>
      </c>
      <c r="V17" s="4">
        <v>126</v>
      </c>
      <c r="W17" s="4">
        <v>20</v>
      </c>
      <c r="X17" s="4">
        <v>6</v>
      </c>
      <c r="Y17" s="4">
        <v>27</v>
      </c>
      <c r="Z17" s="4">
        <v>131</v>
      </c>
      <c r="AA17" s="4">
        <v>20</v>
      </c>
      <c r="AB17" s="4">
        <v>246</v>
      </c>
      <c r="AC17" s="4">
        <v>285</v>
      </c>
      <c r="AD17" s="8">
        <f t="shared" si="4"/>
        <v>861</v>
      </c>
      <c r="AE17" s="4" t="str">
        <f t="shared" si="5"/>
        <v>２年度集計</v>
      </c>
      <c r="AF17" s="4">
        <v>166</v>
      </c>
      <c r="AG17" s="4">
        <v>26</v>
      </c>
      <c r="AH17" s="4">
        <v>19</v>
      </c>
      <c r="AI17" s="4">
        <v>26</v>
      </c>
      <c r="AJ17" s="4">
        <v>193</v>
      </c>
      <c r="AK17" s="4">
        <v>22</v>
      </c>
      <c r="AL17" s="4">
        <v>321</v>
      </c>
      <c r="AM17" s="4">
        <v>375</v>
      </c>
      <c r="AN17" s="8">
        <f t="shared" si="6"/>
        <v>1148</v>
      </c>
    </row>
    <row r="18" spans="1:40" ht="16.5" customHeight="1">
      <c r="A18" s="4" t="s">
        <v>13</v>
      </c>
      <c r="B18" s="5">
        <v>32</v>
      </c>
      <c r="C18" s="5">
        <v>2</v>
      </c>
      <c r="D18" s="5">
        <v>3</v>
      </c>
      <c r="E18" s="5">
        <v>4</v>
      </c>
      <c r="F18" s="5">
        <v>37</v>
      </c>
      <c r="G18" s="5">
        <v>2</v>
      </c>
      <c r="H18" s="5">
        <v>90</v>
      </c>
      <c r="I18" s="5">
        <v>58</v>
      </c>
      <c r="J18" s="5">
        <f t="shared" si="0"/>
        <v>228</v>
      </c>
      <c r="K18" s="4" t="str">
        <f t="shared" si="1"/>
        <v>３年度集計</v>
      </c>
      <c r="L18" s="4">
        <v>133</v>
      </c>
      <c r="M18" s="4">
        <v>18</v>
      </c>
      <c r="N18" s="4">
        <v>10</v>
      </c>
      <c r="O18" s="4">
        <v>13</v>
      </c>
      <c r="P18" s="4">
        <v>137</v>
      </c>
      <c r="Q18" s="4">
        <v>11</v>
      </c>
      <c r="R18" s="4">
        <v>202</v>
      </c>
      <c r="S18" s="4">
        <v>255</v>
      </c>
      <c r="T18" s="4">
        <f t="shared" si="2"/>
        <v>779</v>
      </c>
      <c r="U18" s="4" t="str">
        <f t="shared" si="3"/>
        <v>３年度集計</v>
      </c>
      <c r="V18" s="4">
        <v>101</v>
      </c>
      <c r="W18" s="4">
        <v>10</v>
      </c>
      <c r="X18" s="4">
        <v>6</v>
      </c>
      <c r="Y18" s="4">
        <v>33</v>
      </c>
      <c r="Z18" s="4">
        <v>119</v>
      </c>
      <c r="AA18" s="4">
        <v>14</v>
      </c>
      <c r="AB18" s="4">
        <v>243</v>
      </c>
      <c r="AC18" s="4">
        <v>232</v>
      </c>
      <c r="AD18" s="8">
        <f t="shared" si="4"/>
        <v>758</v>
      </c>
      <c r="AE18" s="4" t="str">
        <f t="shared" si="5"/>
        <v>３年度集計</v>
      </c>
      <c r="AF18" s="4">
        <v>171</v>
      </c>
      <c r="AG18" s="4">
        <v>16</v>
      </c>
      <c r="AH18" s="4">
        <v>13</v>
      </c>
      <c r="AI18" s="4">
        <v>38</v>
      </c>
      <c r="AJ18" s="4">
        <v>194</v>
      </c>
      <c r="AK18" s="4">
        <v>13</v>
      </c>
      <c r="AL18" s="4">
        <v>314</v>
      </c>
      <c r="AM18" s="4">
        <v>371</v>
      </c>
      <c r="AN18" s="8">
        <f t="shared" si="6"/>
        <v>1130</v>
      </c>
    </row>
    <row r="19" spans="1:40" ht="16.5" customHeight="1">
      <c r="A19" s="4" t="s">
        <v>30</v>
      </c>
      <c r="B19" s="5">
        <v>25</v>
      </c>
      <c r="C19" s="5">
        <v>2</v>
      </c>
      <c r="D19" s="5">
        <v>3</v>
      </c>
      <c r="E19" s="5">
        <v>2</v>
      </c>
      <c r="F19" s="5">
        <v>43</v>
      </c>
      <c r="G19" s="5">
        <v>4</v>
      </c>
      <c r="H19" s="5">
        <v>79</v>
      </c>
      <c r="I19" s="5">
        <v>67</v>
      </c>
      <c r="J19" s="5">
        <f t="shared" si="0"/>
        <v>225</v>
      </c>
      <c r="K19" s="4" t="str">
        <f t="shared" si="1"/>
        <v>４年度集計</v>
      </c>
      <c r="L19" s="4">
        <v>144</v>
      </c>
      <c r="M19" s="4">
        <v>29</v>
      </c>
      <c r="N19" s="4">
        <v>15</v>
      </c>
      <c r="O19" s="4">
        <v>9</v>
      </c>
      <c r="P19" s="4">
        <v>161</v>
      </c>
      <c r="Q19" s="4">
        <v>24</v>
      </c>
      <c r="R19" s="4">
        <v>230</v>
      </c>
      <c r="S19" s="4">
        <v>322</v>
      </c>
      <c r="T19" s="4">
        <f t="shared" si="2"/>
        <v>934</v>
      </c>
      <c r="U19" s="4" t="str">
        <f>A19</f>
        <v>４年度集計</v>
      </c>
      <c r="V19" s="4">
        <v>173</v>
      </c>
      <c r="W19" s="4">
        <v>15</v>
      </c>
      <c r="X19" s="4">
        <v>7</v>
      </c>
      <c r="Y19" s="4">
        <v>15</v>
      </c>
      <c r="Z19" s="4">
        <v>200</v>
      </c>
      <c r="AA19" s="4">
        <v>29</v>
      </c>
      <c r="AB19" s="4">
        <v>268</v>
      </c>
      <c r="AC19" s="4">
        <v>373</v>
      </c>
      <c r="AD19" s="8">
        <f t="shared" si="4"/>
        <v>1080</v>
      </c>
      <c r="AE19" s="4" t="str">
        <f t="shared" si="5"/>
        <v>４年度集計</v>
      </c>
      <c r="AF19" s="4">
        <v>205</v>
      </c>
      <c r="AG19" s="4">
        <v>40</v>
      </c>
      <c r="AH19" s="4">
        <v>10</v>
      </c>
      <c r="AI19" s="4">
        <v>36</v>
      </c>
      <c r="AJ19" s="4">
        <v>197</v>
      </c>
      <c r="AK19" s="4">
        <v>24</v>
      </c>
      <c r="AL19" s="4">
        <v>323</v>
      </c>
      <c r="AM19" s="4">
        <v>435</v>
      </c>
      <c r="AN19" s="8">
        <f t="shared" si="6"/>
        <v>1270</v>
      </c>
    </row>
    <row r="20" spans="1:40" ht="16.5" customHeight="1">
      <c r="A20" s="4" t="s">
        <v>31</v>
      </c>
      <c r="B20" s="5">
        <v>16</v>
      </c>
      <c r="C20" s="5">
        <v>3</v>
      </c>
      <c r="D20" s="5">
        <v>2</v>
      </c>
      <c r="E20" s="5">
        <v>0</v>
      </c>
      <c r="F20" s="5">
        <v>30</v>
      </c>
      <c r="G20" s="5">
        <v>2</v>
      </c>
      <c r="H20" s="5">
        <v>71</v>
      </c>
      <c r="I20" s="5">
        <v>50</v>
      </c>
      <c r="J20" s="5">
        <f t="shared" si="0"/>
        <v>174</v>
      </c>
      <c r="K20" s="4" t="str">
        <f t="shared" si="1"/>
        <v>５年度集計</v>
      </c>
      <c r="L20" s="4">
        <v>149</v>
      </c>
      <c r="M20" s="4">
        <v>19</v>
      </c>
      <c r="N20" s="4">
        <v>12</v>
      </c>
      <c r="O20" s="4">
        <v>8</v>
      </c>
      <c r="P20" s="4">
        <v>148</v>
      </c>
      <c r="Q20" s="4">
        <v>18</v>
      </c>
      <c r="R20" s="4">
        <v>222</v>
      </c>
      <c r="S20" s="4">
        <v>263</v>
      </c>
      <c r="T20" s="4">
        <f t="shared" si="2"/>
        <v>839</v>
      </c>
      <c r="U20" s="4" t="str">
        <f>A20</f>
        <v>５年度集計</v>
      </c>
      <c r="V20" s="4">
        <v>140</v>
      </c>
      <c r="W20" s="4">
        <v>32</v>
      </c>
      <c r="X20" s="4">
        <v>12</v>
      </c>
      <c r="Y20" s="4">
        <v>25</v>
      </c>
      <c r="Z20" s="4">
        <v>157</v>
      </c>
      <c r="AA20" s="4">
        <v>21</v>
      </c>
      <c r="AB20" s="4">
        <v>298</v>
      </c>
      <c r="AC20" s="4">
        <v>371</v>
      </c>
      <c r="AD20" s="8">
        <f t="shared" si="4"/>
        <v>1056</v>
      </c>
      <c r="AE20" s="4" t="str">
        <f t="shared" si="5"/>
        <v>５年度集計</v>
      </c>
      <c r="AF20" s="4">
        <v>193</v>
      </c>
      <c r="AG20" s="4">
        <v>27</v>
      </c>
      <c r="AH20" s="4">
        <v>13</v>
      </c>
      <c r="AI20" s="4">
        <v>33</v>
      </c>
      <c r="AJ20" s="4">
        <v>184</v>
      </c>
      <c r="AK20" s="4">
        <v>30</v>
      </c>
      <c r="AL20" s="4">
        <v>339</v>
      </c>
      <c r="AM20" s="4">
        <v>400</v>
      </c>
      <c r="AN20" s="8">
        <f t="shared" si="6"/>
        <v>1219</v>
      </c>
    </row>
    <row r="21" spans="1:40" ht="16.5" customHeight="1">
      <c r="A21" s="4" t="s">
        <v>32</v>
      </c>
      <c r="B21" s="5">
        <v>18</v>
      </c>
      <c r="C21" s="5">
        <v>1</v>
      </c>
      <c r="D21" s="5">
        <v>1</v>
      </c>
      <c r="E21" s="5">
        <v>1</v>
      </c>
      <c r="F21" s="5">
        <v>31</v>
      </c>
      <c r="G21" s="5">
        <v>3</v>
      </c>
      <c r="H21" s="5">
        <v>58</v>
      </c>
      <c r="I21" s="5">
        <v>46</v>
      </c>
      <c r="J21" s="5">
        <f t="shared" si="0"/>
        <v>159</v>
      </c>
      <c r="K21" s="4" t="str">
        <f t="shared" si="1"/>
        <v>６年度集計</v>
      </c>
      <c r="L21" s="4">
        <v>156</v>
      </c>
      <c r="M21" s="4">
        <v>20</v>
      </c>
      <c r="N21" s="4">
        <v>7</v>
      </c>
      <c r="O21" s="4">
        <v>11</v>
      </c>
      <c r="P21" s="4">
        <v>149</v>
      </c>
      <c r="Q21" s="4">
        <v>18</v>
      </c>
      <c r="R21" s="4">
        <v>212</v>
      </c>
      <c r="S21" s="4">
        <v>280</v>
      </c>
      <c r="T21" s="4">
        <f t="shared" si="2"/>
        <v>853</v>
      </c>
      <c r="U21" s="4" t="str">
        <f>A21</f>
        <v>６年度集計</v>
      </c>
      <c r="V21" s="4">
        <v>136</v>
      </c>
      <c r="W21" s="4">
        <v>9</v>
      </c>
      <c r="X21" s="4">
        <v>16</v>
      </c>
      <c r="Y21" s="6">
        <f>24+1</f>
        <v>25</v>
      </c>
      <c r="Z21" s="4">
        <v>190</v>
      </c>
      <c r="AA21" s="4">
        <v>17</v>
      </c>
      <c r="AB21" s="6">
        <f>232+1</f>
        <v>233</v>
      </c>
      <c r="AC21" s="6">
        <f>302+1</f>
        <v>303</v>
      </c>
      <c r="AD21" s="8">
        <f t="shared" si="4"/>
        <v>929</v>
      </c>
      <c r="AE21" s="4" t="str">
        <f t="shared" si="5"/>
        <v>６年度集計</v>
      </c>
      <c r="AF21" s="4">
        <f>171+4</f>
        <v>175</v>
      </c>
      <c r="AG21" s="4">
        <v>18</v>
      </c>
      <c r="AH21" s="4">
        <v>13</v>
      </c>
      <c r="AI21" s="4">
        <v>18</v>
      </c>
      <c r="AJ21" s="6">
        <f>165+1</f>
        <v>166</v>
      </c>
      <c r="AK21" s="6">
        <v>15</v>
      </c>
      <c r="AL21" s="6">
        <f>304+10</f>
        <v>314</v>
      </c>
      <c r="AM21" s="6">
        <f>390+5</f>
        <v>395</v>
      </c>
      <c r="AN21" s="8">
        <f t="shared" si="6"/>
        <v>1114</v>
      </c>
    </row>
    <row r="22" spans="1:40" ht="16.5" customHeight="1">
      <c r="A22" s="4"/>
      <c r="B22" s="5"/>
      <c r="C22" s="5"/>
      <c r="D22" s="5"/>
      <c r="E22" s="5"/>
      <c r="F22" s="5"/>
      <c r="G22" s="5"/>
      <c r="H22" s="5"/>
      <c r="I22" s="5"/>
      <c r="J22" s="5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8"/>
      <c r="AE22" s="4"/>
      <c r="AF22" s="4"/>
      <c r="AG22" s="4"/>
      <c r="AH22" s="4"/>
      <c r="AI22" s="4"/>
      <c r="AJ22" s="4"/>
      <c r="AK22" s="4"/>
      <c r="AL22" s="4"/>
      <c r="AM22" s="4"/>
      <c r="AN22" s="8"/>
    </row>
    <row r="23" spans="1:40" ht="16.5" customHeight="1">
      <c r="A23" s="4"/>
      <c r="B23" s="5"/>
      <c r="C23" s="5"/>
      <c r="D23" s="5"/>
      <c r="E23" s="5"/>
      <c r="F23" s="5"/>
      <c r="G23" s="5"/>
      <c r="H23" s="5"/>
      <c r="I23" s="5"/>
      <c r="J23" s="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8"/>
      <c r="AE23" s="4"/>
      <c r="AF23" s="4"/>
      <c r="AG23" s="4"/>
      <c r="AH23" s="4"/>
      <c r="AI23" s="4"/>
      <c r="AJ23" s="4"/>
      <c r="AK23" s="4"/>
      <c r="AL23" s="4"/>
      <c r="AM23" s="4"/>
      <c r="AN23" s="8"/>
    </row>
    <row r="24" spans="1:40" ht="16.5" customHeight="1">
      <c r="A24" s="4"/>
      <c r="B24" s="5"/>
      <c r="C24" s="5"/>
      <c r="D24" s="5"/>
      <c r="E24" s="5"/>
      <c r="F24" s="5"/>
      <c r="G24" s="5"/>
      <c r="H24" s="5"/>
      <c r="I24" s="5"/>
      <c r="J24" s="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8"/>
      <c r="AE24" s="4"/>
      <c r="AF24" s="4"/>
      <c r="AG24" s="4"/>
      <c r="AH24" s="4"/>
      <c r="AI24" s="4"/>
      <c r="AJ24" s="4"/>
      <c r="AK24" s="4"/>
      <c r="AL24" s="4"/>
      <c r="AM24" s="4"/>
      <c r="AN24" s="8"/>
    </row>
    <row r="25" spans="1:40" ht="16.5" customHeight="1">
      <c r="A25" s="4"/>
      <c r="B25" s="5"/>
      <c r="C25" s="5"/>
      <c r="D25" s="5"/>
      <c r="E25" s="5"/>
      <c r="F25" s="5"/>
      <c r="G25" s="5"/>
      <c r="H25" s="5"/>
      <c r="I25" s="5"/>
      <c r="J25" s="5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8"/>
      <c r="AE25" s="4"/>
      <c r="AF25" s="4"/>
      <c r="AG25" s="4"/>
      <c r="AH25" s="4"/>
      <c r="AI25" s="4"/>
      <c r="AJ25" s="4"/>
      <c r="AK25" s="4"/>
      <c r="AL25" s="4"/>
      <c r="AM25" s="4"/>
      <c r="AN25" s="8"/>
    </row>
  </sheetData>
  <phoneticPr fontId="1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年度集計</vt:lpstr>
    </vt:vector>
  </TitlesOfParts>
  <Company>-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但田　妙子</cp:lastModifiedBy>
  <cp:lastPrinted>2023-05-23T01:50:13Z</cp:lastPrinted>
  <dcterms:created xsi:type="dcterms:W3CDTF">2007-05-23T23:51:51Z</dcterms:created>
  <dcterms:modified xsi:type="dcterms:W3CDTF">2025-10-14T06:45:03Z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2025-10-14T06:45:03Z</vt:filetime>
  </property>
</Properties>
</file>