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3450" yWindow="4995" windowWidth="26040" windowHeight="11175" tabRatio="850"/>
  </bookViews>
  <sheets>
    <sheet name="新たな自己評価・市町村評価様式" sheetId="1" r:id="rId1"/>
    <sheet name="自己評価結果（活動組織返却用）※自動入力 (スコア反映)" sheetId="8" r:id="rId2"/>
    <sheet name="自己評価結果（活動組織返却用）※自動入力" sheetId="2" r:id="rId3"/>
    <sheet name="エラー確認項目" sheetId="4" state="hidden" r:id="rId4"/>
  </sheets>
  <definedNames>
    <definedName name="QD_エクセルデータ出力">#REF!</definedName>
    <definedName name="QD_エクセルデータ出力" localSheetId="1">#REF!</definedName>
    <definedName name="t_データ部">#REF!</definedName>
    <definedName name="t_データ部" localSheetId="1">#REF!</definedName>
    <definedName name="農業地域類型第１次分類">#REF!</definedName>
    <definedName name="農業地域類型第１次分類" localSheetId="1">#REF!</definedName>
    <definedName name="_xlnm.Print_Area" localSheetId="0">'新たな自己評価・市町村評価様式'!$A$1:$U$234</definedName>
    <definedName name="_xlnm.Print_Area" localSheetId="2">'自己評価結果（活動組織返却用）※自動入力'!$A$1:$Q$53</definedName>
    <definedName name="_xlnm.Print_Area" localSheetId="3">エラー確認項目!$A$1:$E$34</definedName>
    <definedName name="_xlnm.Print_Titles" localSheetId="3">エラー確認項目!$13:$13</definedName>
    <definedName name="_xlnm.Print_Area" localSheetId="1">'自己評価結果（活動組織返却用）※自動入力 (スコア反映)'!$A$1:$S$53</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<sst xmlns="http://schemas.openxmlformats.org/spreadsheetml/2006/main" xmlns:r="http://schemas.openxmlformats.org/officeDocument/2006/relationships" count="324" uniqueCount="324">
  <si>
    <t>都道府県名</t>
    <rPh sb="0" eb="4">
      <t>トドウフケン</t>
    </rPh>
    <rPh sb="4" eb="5">
      <t>メイ</t>
    </rPh>
    <phoneticPr fontId="15"/>
  </si>
  <si>
    <t>問１</t>
    <rPh sb="0" eb="1">
      <t>トイ</t>
    </rPh>
    <phoneticPr fontId="15"/>
  </si>
  <si>
    <t>農村文化の伝承を通じた農村コミュニティの強化</t>
    <rPh sb="0" eb="2">
      <t>ノウソン</t>
    </rPh>
    <rPh sb="2" eb="4">
      <t>ブンカ</t>
    </rPh>
    <rPh sb="5" eb="7">
      <t>デンショウ</t>
    </rPh>
    <rPh sb="8" eb="9">
      <t>ツウ</t>
    </rPh>
    <rPh sb="11" eb="13">
      <t>ノウソン</t>
    </rPh>
    <rPh sb="20" eb="22">
      <t>キョウカ</t>
    </rPh>
    <phoneticPr fontId="3"/>
  </si>
  <si>
    <t>３．減少している</t>
    <rPh sb="2" eb="4">
      <t>ゲンショウ</t>
    </rPh>
    <phoneticPr fontId="15"/>
  </si>
  <si>
    <t>地下水かん養、資源循環に係る活動</t>
    <rPh sb="0" eb="3">
      <t>チカスイ</t>
    </rPh>
    <rPh sb="5" eb="6">
      <t>ヨウ</t>
    </rPh>
    <rPh sb="7" eb="9">
      <t>シゲン</t>
    </rPh>
    <rPh sb="9" eb="11">
      <t>ジュンカン</t>
    </rPh>
    <rPh sb="12" eb="13">
      <t>カカ</t>
    </rPh>
    <rPh sb="14" eb="16">
      <t>カツドウ</t>
    </rPh>
    <phoneticPr fontId="15"/>
  </si>
  <si>
    <t>多面的機能支払交付金</t>
    <rPh sb="0" eb="3">
      <t>タメンテキ</t>
    </rPh>
    <rPh sb="3" eb="5">
      <t>キノウ</t>
    </rPh>
    <rPh sb="5" eb="7">
      <t>シハライ</t>
    </rPh>
    <rPh sb="7" eb="10">
      <t>コウフキン</t>
    </rPh>
    <phoneticPr fontId="15"/>
  </si>
  <si>
    <t>自己評価チェックシート</t>
    <rPh sb="0" eb="2">
      <t>ジコ</t>
    </rPh>
    <rPh sb="2" eb="4">
      <t>ヒョウカ</t>
    </rPh>
    <phoneticPr fontId="15"/>
  </si>
  <si>
    <t>CK</t>
  </si>
  <si>
    <t>市町村名</t>
    <rPh sb="0" eb="3">
      <t>シチョウソン</t>
    </rPh>
    <rPh sb="3" eb="4">
      <t>メイ</t>
    </rPh>
    <phoneticPr fontId="15"/>
  </si>
  <si>
    <t>２．変化していない</t>
    <rPh sb="2" eb="4">
      <t>ヘンカ</t>
    </rPh>
    <phoneticPr fontId="15"/>
  </si>
  <si>
    <t>：計画に沿った実践</t>
    <rPh sb="1" eb="3">
      <t>ケイカク</t>
    </rPh>
    <rPh sb="4" eb="5">
      <t>ソ</t>
    </rPh>
    <rPh sb="7" eb="9">
      <t>ジッセン</t>
    </rPh>
    <phoneticPr fontId="15"/>
  </si>
  <si>
    <t>e.</t>
  </si>
  <si>
    <t>はじめに</t>
  </si>
  <si>
    <t>　設問の順に沿って、これまでの活動を振り返りましょう。</t>
  </si>
  <si>
    <t>活動組織名</t>
    <rPh sb="0" eb="2">
      <t>カツドウ</t>
    </rPh>
    <rPh sb="2" eb="5">
      <t>ソシキメイ</t>
    </rPh>
    <phoneticPr fontId="15"/>
  </si>
  <si>
    <t>活動期間</t>
    <rPh sb="0" eb="2">
      <t>カツドウ</t>
    </rPh>
    <rPh sb="2" eb="4">
      <t>キカン</t>
    </rPh>
    <phoneticPr fontId="15"/>
  </si>
  <si>
    <t>自己評価</t>
    <rPh sb="0" eb="4">
      <t>ジコヒョウカ</t>
    </rPh>
    <phoneticPr fontId="15"/>
  </si>
  <si>
    <t>年</t>
    <rPh sb="0" eb="1">
      <t>ネン</t>
    </rPh>
    <phoneticPr fontId="15"/>
  </si>
  <si>
    <t>～</t>
  </si>
  <si>
    <t>①機能診断・補修技術等の習得、習得者の確保</t>
    <rPh sb="1" eb="3">
      <t>キノウ</t>
    </rPh>
    <rPh sb="3" eb="5">
      <t>シンダン</t>
    </rPh>
    <rPh sb="6" eb="8">
      <t>ホシュウ</t>
    </rPh>
    <rPh sb="8" eb="10">
      <t>ギジュツ</t>
    </rPh>
    <rPh sb="10" eb="11">
      <t>ナド</t>
    </rPh>
    <rPh sb="12" eb="14">
      <t>シュウトク</t>
    </rPh>
    <rPh sb="15" eb="17">
      <t>シュウトク</t>
    </rPh>
    <rPh sb="17" eb="18">
      <t>シャ</t>
    </rPh>
    <rPh sb="19" eb="21">
      <t>カクホ</t>
    </rPh>
    <phoneticPr fontId="15"/>
  </si>
  <si>
    <t>　今回の自己評価が、活動何年目の評価になるか、以下のうち、該当する方にチェックを入れてください。</t>
    <rPh sb="1" eb="3">
      <t>コンカイ</t>
    </rPh>
    <rPh sb="4" eb="6">
      <t>ジコ</t>
    </rPh>
    <rPh sb="6" eb="8">
      <t>ヒョウカ</t>
    </rPh>
    <rPh sb="10" eb="12">
      <t>カツドウ</t>
    </rPh>
    <rPh sb="12" eb="15">
      <t>ナンネンメ</t>
    </rPh>
    <rPh sb="16" eb="18">
      <t>ヒョウカ</t>
    </rPh>
    <rPh sb="23" eb="25">
      <t>イカ</t>
    </rPh>
    <rPh sb="29" eb="31">
      <t>ガイトウ</t>
    </rPh>
    <rPh sb="33" eb="34">
      <t>ホウ</t>
    </rPh>
    <rPh sb="40" eb="41">
      <t>イ</t>
    </rPh>
    <phoneticPr fontId="15"/>
  </si>
  <si>
    <t>２．確保が難しくなる懸念がある</t>
    <rPh sb="2" eb="4">
      <t>カクホ</t>
    </rPh>
    <rPh sb="5" eb="6">
      <t>ムズカ</t>
    </rPh>
    <rPh sb="10" eb="12">
      <t>ケネン</t>
    </rPh>
    <phoneticPr fontId="15"/>
  </si>
  <si>
    <t>活動開始2年目</t>
    <rPh sb="0" eb="2">
      <t>カツドウ</t>
    </rPh>
    <rPh sb="2" eb="4">
      <t>カイシ</t>
    </rPh>
    <rPh sb="5" eb="7">
      <t>ネンメ</t>
    </rPh>
    <phoneticPr fontId="15"/>
  </si>
  <si>
    <t>３．確保が難しくなってきている</t>
    <rPh sb="2" eb="4">
      <t>カクホ</t>
    </rPh>
    <rPh sb="5" eb="6">
      <t>ムズカ</t>
    </rPh>
    <phoneticPr fontId="15"/>
  </si>
  <si>
    <t>：目標に向けた課題の整理</t>
  </si>
  <si>
    <t>※参加者数については、活動記録（様式第1-6号）などを参考に記載して下さい。</t>
    <rPh sb="1" eb="4">
      <t>サンカシャ</t>
    </rPh>
    <rPh sb="4" eb="5">
      <t>スウ</t>
    </rPh>
    <rPh sb="11" eb="13">
      <t>カツドウ</t>
    </rPh>
    <rPh sb="13" eb="15">
      <t>キロク</t>
    </rPh>
    <rPh sb="16" eb="18">
      <t>ヨウシキ</t>
    </rPh>
    <rPh sb="18" eb="19">
      <t>ダイ</t>
    </rPh>
    <rPh sb="22" eb="23">
      <t>ゴウ</t>
    </rPh>
    <rPh sb="27" eb="29">
      <t>サンコウ</t>
    </rPh>
    <rPh sb="30" eb="32">
      <t>キサイ</t>
    </rPh>
    <rPh sb="34" eb="35">
      <t>クダ</t>
    </rPh>
    <phoneticPr fontId="3"/>
  </si>
  <si>
    <t>ステップ３</t>
  </si>
  <si>
    <t>活動開始4年目</t>
    <rPh sb="0" eb="2">
      <t>カツドウ</t>
    </rPh>
    <rPh sb="2" eb="4">
      <t>カイシ</t>
    </rPh>
    <rPh sb="5" eb="7">
      <t>ネンメ</t>
    </rPh>
    <phoneticPr fontId="15"/>
  </si>
  <si>
    <t>△</t>
  </si>
  <si>
    <t>□</t>
  </si>
  <si>
    <t>偏差値算定用</t>
    <rPh sb="0" eb="3">
      <t>ヘンサチ</t>
    </rPh>
    <rPh sb="3" eb="6">
      <t>サンテイヨウ</t>
    </rPh>
    <phoneticPr fontId="15"/>
  </si>
  <si>
    <t>生態系保全、水質保全に係る活動</t>
    <rPh sb="0" eb="3">
      <t>セイタイケイ</t>
    </rPh>
    <rPh sb="3" eb="5">
      <t>ホゼン</t>
    </rPh>
    <rPh sb="6" eb="8">
      <t>スイシツ</t>
    </rPh>
    <rPh sb="8" eb="10">
      <t>ホゼン</t>
    </rPh>
    <rPh sb="11" eb="12">
      <t>カカ</t>
    </rPh>
    <rPh sb="13" eb="15">
      <t>カツドウ</t>
    </rPh>
    <phoneticPr fontId="15"/>
  </si>
  <si>
    <t>Ⅰ</t>
  </si>
  <si>
    <t>●組織の運営体制の強化、継続性や裾野を広げる取組</t>
  </si>
  <si>
    <t>農地維持支払</t>
    <rPh sb="0" eb="2">
      <t>ノウチ</t>
    </rPh>
    <rPh sb="2" eb="4">
      <t>イジ</t>
    </rPh>
    <rPh sb="4" eb="6">
      <t>シハラ</t>
    </rPh>
    <phoneticPr fontId="15"/>
  </si>
  <si>
    <t>資源向上支払</t>
    <rPh sb="0" eb="2">
      <t>シゲン</t>
    </rPh>
    <rPh sb="2" eb="4">
      <t>コウジョウ</t>
    </rPh>
    <rPh sb="4" eb="6">
      <t>シハラ</t>
    </rPh>
    <phoneticPr fontId="15"/>
  </si>
  <si>
    <t>CL</t>
  </si>
  <si>
    <t>《市町村からのアドバイス等》</t>
    <rPh sb="1" eb="4">
      <t>シチョウソン</t>
    </rPh>
    <rPh sb="12" eb="13">
      <t>ナド</t>
    </rPh>
    <phoneticPr fontId="15"/>
  </si>
  <si>
    <t>問２</t>
    <rPh sb="0" eb="1">
      <t>トイ</t>
    </rPh>
    <phoneticPr fontId="15"/>
  </si>
  <si>
    <t>組織運営</t>
    <rPh sb="0" eb="2">
      <t>ソシキ</t>
    </rPh>
    <rPh sb="2" eb="4">
      <t>ウンエイ</t>
    </rPh>
    <phoneticPr fontId="15"/>
  </si>
  <si>
    <t>：関係者の間での地域の現状や目標の共有</t>
    <rPh sb="1" eb="4">
      <t>カンケイシャ</t>
    </rPh>
    <rPh sb="5" eb="6">
      <t>アイダ</t>
    </rPh>
    <phoneticPr fontId="15"/>
  </si>
  <si>
    <t>異常気象時の対応</t>
    <rPh sb="0" eb="2">
      <t>イジョウ</t>
    </rPh>
    <rPh sb="2" eb="4">
      <t>キショウ</t>
    </rPh>
    <rPh sb="4" eb="5">
      <t>ジ</t>
    </rPh>
    <rPh sb="6" eb="8">
      <t>タイオウ</t>
    </rPh>
    <phoneticPr fontId="15"/>
  </si>
  <si>
    <t>取組の継続に向けた組織体制の検討（役員構成、女性や非農家等の参画、世代交代、広域化、事務委託等）</t>
    <rPh sb="0" eb="2">
      <t>トリクミ</t>
    </rPh>
    <rPh sb="3" eb="5">
      <t>ケイゾク</t>
    </rPh>
    <rPh sb="6" eb="7">
      <t>ム</t>
    </rPh>
    <rPh sb="9" eb="11">
      <t>ソシキ</t>
    </rPh>
    <rPh sb="11" eb="13">
      <t>タイセイ</t>
    </rPh>
    <rPh sb="14" eb="16">
      <t>ケントウ</t>
    </rPh>
    <rPh sb="17" eb="19">
      <t>ヤクイン</t>
    </rPh>
    <rPh sb="19" eb="21">
      <t>コウセイ</t>
    </rPh>
    <rPh sb="22" eb="24">
      <t>ジョセイ</t>
    </rPh>
    <rPh sb="25" eb="28">
      <t>ヒノウカ</t>
    </rPh>
    <rPh sb="28" eb="29">
      <t>ナド</t>
    </rPh>
    <rPh sb="30" eb="32">
      <t>サンカク</t>
    </rPh>
    <rPh sb="33" eb="35">
      <t>セダイ</t>
    </rPh>
    <rPh sb="35" eb="37">
      <t>コウタイ</t>
    </rPh>
    <rPh sb="38" eb="41">
      <t>コウイキカ</t>
    </rPh>
    <rPh sb="42" eb="44">
      <t>ジム</t>
    </rPh>
    <rPh sb="44" eb="46">
      <t>イタク</t>
    </rPh>
    <rPh sb="46" eb="47">
      <t>ナド</t>
    </rPh>
    <phoneticPr fontId="15"/>
  </si>
  <si>
    <t>遊休農地の発生防止のための保全管理</t>
    <rPh sb="0" eb="4">
      <t>ユウキュウノウチ</t>
    </rPh>
    <rPh sb="5" eb="7">
      <t>ハッセイ</t>
    </rPh>
    <rPh sb="7" eb="9">
      <t>ボウシ</t>
    </rPh>
    <rPh sb="13" eb="15">
      <t>ホゼン</t>
    </rPh>
    <rPh sb="15" eb="17">
      <t>カンリ</t>
    </rPh>
    <phoneticPr fontId="15"/>
  </si>
  <si>
    <t>g.</t>
  </si>
  <si>
    <t>施設の機能診断、軽微な補修等</t>
    <rPh sb="0" eb="2">
      <t>シセツ</t>
    </rPh>
    <rPh sb="3" eb="5">
      <t>キノウ</t>
    </rPh>
    <rPh sb="5" eb="7">
      <t>シンダン</t>
    </rPh>
    <rPh sb="8" eb="10">
      <t>ケイビ</t>
    </rPh>
    <rPh sb="11" eb="13">
      <t>ホシュウ</t>
    </rPh>
    <rPh sb="13" eb="14">
      <t>ナド</t>
    </rPh>
    <phoneticPr fontId="15"/>
  </si>
  <si>
    <t>《活動の継続や展開に向けた取組の実施状況：リスク軽減》</t>
    <rPh sb="1" eb="3">
      <t>カツドウ</t>
    </rPh>
    <rPh sb="4" eb="6">
      <t>ケイゾク</t>
    </rPh>
    <rPh sb="7" eb="9">
      <t>テンカイ</t>
    </rPh>
    <rPh sb="10" eb="11">
      <t>ム</t>
    </rPh>
    <rPh sb="13" eb="15">
      <t>トリクミ</t>
    </rPh>
    <rPh sb="16" eb="18">
      <t>ジッシ</t>
    </rPh>
    <rPh sb="18" eb="20">
      <t>ジョウキョウ</t>
    </rPh>
    <rPh sb="24" eb="26">
      <t>ケイゲン</t>
    </rPh>
    <phoneticPr fontId="15"/>
  </si>
  <si>
    <t>景観形成・生活環境保全に係る活動</t>
    <rPh sb="0" eb="2">
      <t>ケイカン</t>
    </rPh>
    <rPh sb="2" eb="4">
      <t>ケイセイ</t>
    </rPh>
    <rPh sb="5" eb="7">
      <t>セイカツ</t>
    </rPh>
    <rPh sb="7" eb="9">
      <t>カンキョウ</t>
    </rPh>
    <rPh sb="9" eb="11">
      <t>ホゼン</t>
    </rPh>
    <rPh sb="12" eb="13">
      <t>カカ</t>
    </rPh>
    <rPh sb="14" eb="16">
      <t>カツドウ</t>
    </rPh>
    <phoneticPr fontId="15"/>
  </si>
  <si>
    <t>　※発展の段階</t>
    <rPh sb="2" eb="4">
      <t>ハッテン</t>
    </rPh>
    <rPh sb="5" eb="7">
      <t>ダンカイ</t>
    </rPh>
    <phoneticPr fontId="15"/>
  </si>
  <si>
    <t>計画策定、とりまとめ等の事務手続き</t>
    <rPh sb="0" eb="2">
      <t>ケイカク</t>
    </rPh>
    <rPh sb="2" eb="4">
      <t>サクテイ</t>
    </rPh>
    <rPh sb="10" eb="11">
      <t>ナド</t>
    </rPh>
    <rPh sb="12" eb="14">
      <t>ジム</t>
    </rPh>
    <rPh sb="14" eb="16">
      <t>テツヅ</t>
    </rPh>
    <phoneticPr fontId="15"/>
  </si>
  <si>
    <t>活動参加者</t>
    <rPh sb="0" eb="2">
      <t>カツドウ</t>
    </rPh>
    <rPh sb="2" eb="5">
      <t>サンカシャ</t>
    </rPh>
    <phoneticPr fontId="3"/>
  </si>
  <si>
    <t>◎</t>
  </si>
  <si>
    <t>多面的機能の増進を図る活動を実施していないのに、自己評価チェックシートのⅡ問3において、「上記以外の効果」にチェックが入っていたり、その具体的な内容が記入されていたりするのは誤り。
多面的機能の増進を図る活動を実施していて、自己評価チェックシートのⅡ問2において、「上記以外の効果」にチェックが入っているが、具体的な内容が記入されていないのは誤り。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87" eb="88">
      <t>アヤマ</t>
    </rPh>
    <rPh sb="91" eb="94">
      <t>タメンテキ</t>
    </rPh>
    <rPh sb="94" eb="96">
      <t>キノウ</t>
    </rPh>
    <rPh sb="97" eb="99">
      <t>ゾウシン</t>
    </rPh>
    <rPh sb="100" eb="101">
      <t>ハカ</t>
    </rPh>
    <rPh sb="102" eb="104">
      <t>カツドウ</t>
    </rPh>
    <rPh sb="105" eb="107">
      <t>ジッシ</t>
    </rPh>
    <rPh sb="112" eb="114">
      <t>ジコ</t>
    </rPh>
    <rPh sb="114" eb="116">
      <t>ヒョウカ</t>
    </rPh>
    <rPh sb="125" eb="126">
      <t>トイ</t>
    </rPh>
    <rPh sb="133" eb="135">
      <t>ジョウキ</t>
    </rPh>
    <rPh sb="135" eb="137">
      <t>イガイ</t>
    </rPh>
    <rPh sb="138" eb="140">
      <t>コウカ</t>
    </rPh>
    <rPh sb="147" eb="148">
      <t>ハイ</t>
    </rPh>
    <rPh sb="154" eb="157">
      <t>グタイテキ</t>
    </rPh>
    <rPh sb="158" eb="160">
      <t>ナイヨウ</t>
    </rPh>
    <rPh sb="171" eb="172">
      <t>アヤマ</t>
    </rPh>
    <phoneticPr fontId="15"/>
  </si>
  <si>
    <t>１．増加している</t>
    <rPh sb="2" eb="4">
      <t>ゾウカ</t>
    </rPh>
    <phoneticPr fontId="15"/>
  </si>
  <si>
    <t>スコア</t>
  </si>
  <si>
    <t>１．回数や人数が増加</t>
    <rPh sb="2" eb="4">
      <t>カイスウ</t>
    </rPh>
    <rPh sb="5" eb="7">
      <t>ニンズウ</t>
    </rPh>
    <rPh sb="8" eb="10">
      <t>ゾウカ</t>
    </rPh>
    <phoneticPr fontId="15"/>
  </si>
  <si>
    <t>農業者と非農業者の連携、協働</t>
    <rPh sb="0" eb="3">
      <t>ノウギョウシャ</t>
    </rPh>
    <rPh sb="4" eb="5">
      <t>ヒ</t>
    </rPh>
    <rPh sb="5" eb="8">
      <t>ノウギョウシャ</t>
    </rPh>
    <rPh sb="9" eb="11">
      <t>レンケイ</t>
    </rPh>
    <rPh sb="12" eb="14">
      <t>キョウドウ</t>
    </rPh>
    <phoneticPr fontId="15"/>
  </si>
  <si>
    <t>取り組んでいない</t>
    <rPh sb="0" eb="1">
      <t>ト</t>
    </rPh>
    <rPh sb="2" eb="3">
      <t>ク</t>
    </rPh>
    <phoneticPr fontId="15"/>
  </si>
  <si>
    <t>３．回数や人数が減少</t>
    <rPh sb="2" eb="4">
      <t>カイスウ</t>
    </rPh>
    <rPh sb="5" eb="7">
      <t>ニンズウ</t>
    </rPh>
    <rPh sb="8" eb="10">
      <t>ゲンショウ</t>
    </rPh>
    <phoneticPr fontId="15"/>
  </si>
  <si>
    <t>活動実施状況
（環境）</t>
    <rPh sb="0" eb="2">
      <t>カツドウ</t>
    </rPh>
    <rPh sb="2" eb="4">
      <t>ジッシ</t>
    </rPh>
    <rPh sb="4" eb="6">
      <t>ジョウキョウ</t>
    </rPh>
    <rPh sb="8" eb="10">
      <t>カンキョウ</t>
    </rPh>
    <phoneticPr fontId="15"/>
  </si>
  <si>
    <t>誤入力。</t>
    <rPh sb="0" eb="1">
      <t>ゴ</t>
    </rPh>
    <rPh sb="1" eb="3">
      <t>ニュウリョク</t>
    </rPh>
    <phoneticPr fontId="15"/>
  </si>
  <si>
    <t>１．研修等により問題なく確保できている</t>
    <rPh sb="2" eb="4">
      <t>ケンシュウ</t>
    </rPh>
    <rPh sb="4" eb="5">
      <t>ナド</t>
    </rPh>
    <rPh sb="8" eb="10">
      <t>モンダイ</t>
    </rPh>
    <rPh sb="12" eb="14">
      <t>カクホ</t>
    </rPh>
    <phoneticPr fontId="15"/>
  </si>
  <si>
    <t>BY</t>
  </si>
  <si>
    <t>１．問題なく作業を実施している</t>
    <rPh sb="2" eb="4">
      <t>モンダイ</t>
    </rPh>
    <rPh sb="6" eb="8">
      <t>サギョウ</t>
    </rPh>
    <rPh sb="9" eb="11">
      <t>ジッシ</t>
    </rPh>
    <phoneticPr fontId="15"/>
  </si>
  <si>
    <t>CG</t>
  </si>
  <si>
    <t>２．安全対策に不安がある</t>
    <rPh sb="2" eb="4">
      <t>アンゼン</t>
    </rPh>
    <rPh sb="4" eb="6">
      <t>タイサク</t>
    </rPh>
    <rPh sb="7" eb="9">
      <t>フアン</t>
    </rPh>
    <phoneticPr fontId="15"/>
  </si>
  <si>
    <t>困難</t>
    <rPh sb="0" eb="2">
      <t>コンナン</t>
    </rPh>
    <phoneticPr fontId="3"/>
  </si>
  <si>
    <t>ステップ１</t>
  </si>
  <si>
    <t>３．活動参加者のケガや事故が増えてきている</t>
    <rPh sb="2" eb="4">
      <t>カツドウ</t>
    </rPh>
    <rPh sb="4" eb="7">
      <t>サンカシャ</t>
    </rPh>
    <rPh sb="11" eb="13">
      <t>ジコ</t>
    </rPh>
    <rPh sb="14" eb="15">
      <t>フ</t>
    </rPh>
    <phoneticPr fontId="15"/>
  </si>
  <si>
    <t>Ⅱ</t>
  </si>
  <si>
    <t>未入力は誤り。</t>
    <rPh sb="0" eb="3">
      <t>ミニュウリョク</t>
    </rPh>
    <rPh sb="4" eb="5">
      <t>アヤマ</t>
    </rPh>
    <phoneticPr fontId="15"/>
  </si>
  <si>
    <t>全く効果はない</t>
    <rPh sb="0" eb="1">
      <t>マッタ</t>
    </rPh>
    <rPh sb="2" eb="4">
      <t>コウカ</t>
    </rPh>
    <phoneticPr fontId="15"/>
  </si>
  <si>
    <t>取り組んでいる</t>
    <rPh sb="0" eb="1">
      <t>ト</t>
    </rPh>
    <rPh sb="2" eb="3">
      <t>ク</t>
    </rPh>
    <phoneticPr fontId="15"/>
  </si>
  <si>
    <t>ステップ２</t>
  </si>
  <si>
    <t>列番号</t>
    <rPh sb="0" eb="3">
      <t>レツバンゴウ</t>
    </rPh>
    <phoneticPr fontId="3"/>
  </si>
  <si>
    <t>自己評価チェックシートのⅠ問1において、どの項目にもチェックが入っていないのは誤り。</t>
    <rPh sb="0" eb="2">
      <t>ジコ</t>
    </rPh>
    <rPh sb="2" eb="4">
      <t>ヒョウカ</t>
    </rPh>
    <rPh sb="13" eb="14">
      <t>トイ</t>
    </rPh>
    <rPh sb="22" eb="24">
      <t>コウモク</t>
    </rPh>
    <rPh sb="31" eb="32">
      <t>ハイ</t>
    </rPh>
    <rPh sb="39" eb="40">
      <t>アヤマ</t>
    </rPh>
    <phoneticPr fontId="15"/>
  </si>
  <si>
    <t>活動の振り返りによる活動参加者間での取組成果の共有</t>
    <rPh sb="0" eb="2">
      <t>カツドウ</t>
    </rPh>
    <rPh sb="3" eb="4">
      <t>フ</t>
    </rPh>
    <rPh sb="5" eb="6">
      <t>カエ</t>
    </rPh>
    <rPh sb="10" eb="12">
      <t>カツドウ</t>
    </rPh>
    <rPh sb="12" eb="15">
      <t>サンカシャ</t>
    </rPh>
    <rPh sb="15" eb="16">
      <t>アイダ</t>
    </rPh>
    <rPh sb="18" eb="20">
      <t>トリクミ</t>
    </rPh>
    <rPh sb="20" eb="22">
      <t>セイカ</t>
    </rPh>
    <rPh sb="23" eb="25">
      <t>キョウユウ</t>
    </rPh>
    <phoneticPr fontId="15"/>
  </si>
  <si>
    <t>ステップ４</t>
  </si>
  <si>
    <t>農村環境保全活動の幅広い展開</t>
    <rPh sb="0" eb="2">
      <t>ノウソン</t>
    </rPh>
    <rPh sb="2" eb="4">
      <t>カンキョウ</t>
    </rPh>
    <rPh sb="4" eb="6">
      <t>ホゼン</t>
    </rPh>
    <rPh sb="6" eb="8">
      <t>カツドウ</t>
    </rPh>
    <rPh sb="9" eb="11">
      <t>ハバヒロ</t>
    </rPh>
    <rPh sb="12" eb="14">
      <t>テンカイ</t>
    </rPh>
    <phoneticPr fontId="3"/>
  </si>
  <si>
    <t>活動内容の広報等による構成員以外の方の関心の誘発、新たな活動参加者の取り込み</t>
    <rPh sb="0" eb="2">
      <t>カツドウ</t>
    </rPh>
    <rPh sb="2" eb="4">
      <t>ナイヨウ</t>
    </rPh>
    <rPh sb="5" eb="7">
      <t>コウホウ</t>
    </rPh>
    <rPh sb="7" eb="8">
      <t>ナド</t>
    </rPh>
    <rPh sb="11" eb="14">
      <t>コウセイイン</t>
    </rPh>
    <rPh sb="14" eb="16">
      <t>イガイ</t>
    </rPh>
    <rPh sb="17" eb="18">
      <t>カタ</t>
    </rPh>
    <rPh sb="19" eb="21">
      <t>カンシン</t>
    </rPh>
    <rPh sb="22" eb="24">
      <t>ユウハツ</t>
    </rPh>
    <rPh sb="25" eb="26">
      <t>アラ</t>
    </rPh>
    <rPh sb="28" eb="30">
      <t>カツドウ</t>
    </rPh>
    <rPh sb="30" eb="33">
      <t>サンカシャ</t>
    </rPh>
    <rPh sb="34" eb="35">
      <t>ト</t>
    </rPh>
    <rPh sb="36" eb="37">
      <t>コ</t>
    </rPh>
    <phoneticPr fontId="15"/>
  </si>
  <si>
    <t>ステップ５</t>
  </si>
  <si>
    <t>：具体的な計画の策定</t>
    <rPh sb="1" eb="4">
      <t>グタイテキ</t>
    </rPh>
    <rPh sb="5" eb="7">
      <t>ケイカク</t>
    </rPh>
    <rPh sb="8" eb="10">
      <t>サクテイ</t>
    </rPh>
    <phoneticPr fontId="15"/>
  </si>
  <si>
    <t>減少傾向</t>
    <rPh sb="0" eb="2">
      <t>ゲンショウ</t>
    </rPh>
    <rPh sb="2" eb="4">
      <t>ケイコウ</t>
    </rPh>
    <phoneticPr fontId="3"/>
  </si>
  <si>
    <t>：課題解決や方法(体制や役割分担等）の検討</t>
  </si>
  <si>
    <t>行政や他の活動組織等との情報交換、連携</t>
    <rPh sb="0" eb="2">
      <t>ギョウセイ</t>
    </rPh>
    <rPh sb="3" eb="4">
      <t>タ</t>
    </rPh>
    <rPh sb="5" eb="7">
      <t>カツドウ</t>
    </rPh>
    <rPh sb="7" eb="9">
      <t>ソシキ</t>
    </rPh>
    <rPh sb="9" eb="10">
      <t>ナド</t>
    </rPh>
    <rPh sb="12" eb="14">
      <t>ジョウホウ</t>
    </rPh>
    <rPh sb="14" eb="16">
      <t>コウカン</t>
    </rPh>
    <rPh sb="17" eb="19">
      <t>レンケイ</t>
    </rPh>
    <phoneticPr fontId="15"/>
  </si>
  <si>
    <t>問題なく取り組んでいる</t>
    <rPh sb="0" eb="2">
      <t>モンダイ</t>
    </rPh>
    <rPh sb="4" eb="5">
      <t>ト</t>
    </rPh>
    <rPh sb="6" eb="7">
      <t>ク</t>
    </rPh>
    <phoneticPr fontId="15"/>
  </si>
  <si>
    <t>自己評価チェックシートのⅠ問2において、「その他」にチェックが入っているが、具体的な内容が記入されていないのは誤り。</t>
    <rPh sb="0" eb="2">
      <t>ジコ</t>
    </rPh>
    <rPh sb="2" eb="4">
      <t>ヒョウカ</t>
    </rPh>
    <rPh sb="13" eb="14">
      <t>トイ</t>
    </rPh>
    <rPh sb="23" eb="24">
      <t>タ</t>
    </rPh>
    <rPh sb="31" eb="32">
      <t>ハイ</t>
    </rPh>
    <rPh sb="38" eb="41">
      <t>グタイテキ</t>
    </rPh>
    <rPh sb="42" eb="44">
      <t>ナイヨウ</t>
    </rPh>
    <rPh sb="45" eb="47">
      <t>キニュウ</t>
    </rPh>
    <rPh sb="55" eb="56">
      <t>アヤマ</t>
    </rPh>
    <phoneticPr fontId="15"/>
  </si>
  <si>
    <t>負担となってきている</t>
    <rPh sb="0" eb="2">
      <t>フタン</t>
    </rPh>
    <phoneticPr fontId="15"/>
  </si>
  <si>
    <t>組織運営や事務を担う人材の育成</t>
    <rPh sb="0" eb="2">
      <t>ソシキ</t>
    </rPh>
    <rPh sb="2" eb="4">
      <t>ウンエイ</t>
    </rPh>
    <rPh sb="5" eb="7">
      <t>ジム</t>
    </rPh>
    <rPh sb="8" eb="9">
      <t>ニナ</t>
    </rPh>
    <rPh sb="10" eb="12">
      <t>ジンザイ</t>
    </rPh>
    <rPh sb="13" eb="15">
      <t>イクセイ</t>
    </rPh>
    <phoneticPr fontId="15"/>
  </si>
  <si>
    <t>BZ</t>
  </si>
  <si>
    <t>活動の効果、活動による地域の変化等</t>
    <rPh sb="0" eb="2">
      <t>カツドウ</t>
    </rPh>
    <rPh sb="3" eb="5">
      <t>コウカ</t>
    </rPh>
    <rPh sb="6" eb="8">
      <t>カツドウ</t>
    </rPh>
    <rPh sb="11" eb="13">
      <t>チイキ</t>
    </rPh>
    <rPh sb="14" eb="16">
      <t>ヘンカ</t>
    </rPh>
    <rPh sb="16" eb="17">
      <t>ナド</t>
    </rPh>
    <phoneticPr fontId="15"/>
  </si>
  <si>
    <t>積極的に取り組んでいる</t>
    <rPh sb="0" eb="2">
      <t>セッキョク</t>
    </rPh>
    <rPh sb="2" eb="3">
      <t>テキ</t>
    </rPh>
    <rPh sb="4" eb="5">
      <t>ト</t>
    </rPh>
    <rPh sb="6" eb="7">
      <t>ク</t>
    </rPh>
    <phoneticPr fontId="15"/>
  </si>
  <si>
    <t>取り組んでいる</t>
    <rPh sb="0" eb="1">
      <t>ト</t>
    </rPh>
    <rPh sb="2" eb="3">
      <t>ク</t>
    </rPh>
    <phoneticPr fontId="3"/>
  </si>
  <si>
    <t>取り組んでいるが、問題がある</t>
    <rPh sb="0" eb="1">
      <t>ト</t>
    </rPh>
    <rPh sb="2" eb="3">
      <t>ク</t>
    </rPh>
    <rPh sb="9" eb="11">
      <t>モンダイ</t>
    </rPh>
    <phoneticPr fontId="15"/>
  </si>
  <si>
    <t>×</t>
  </si>
  <si>
    <t>活動実施状況
（社会）</t>
    <rPh sb="0" eb="2">
      <t>カツドウ</t>
    </rPh>
    <rPh sb="2" eb="4">
      <t>ジッシ</t>
    </rPh>
    <rPh sb="4" eb="6">
      <t>ジョウキョウ</t>
    </rPh>
    <rPh sb="8" eb="10">
      <t>シャカイ</t>
    </rPh>
    <phoneticPr fontId="15"/>
  </si>
  <si>
    <t>非農業者等の共同活動への参加による担い手農業者や法人等の負担軽減</t>
    <rPh sb="0" eb="1">
      <t>ヒ</t>
    </rPh>
    <rPh sb="1" eb="4">
      <t>ノウギョウシャ</t>
    </rPh>
    <rPh sb="4" eb="5">
      <t>ナド</t>
    </rPh>
    <rPh sb="6" eb="8">
      <t>キョウドウ</t>
    </rPh>
    <rPh sb="8" eb="10">
      <t>カツドウ</t>
    </rPh>
    <rPh sb="12" eb="14">
      <t>サンカ</t>
    </rPh>
    <rPh sb="17" eb="18">
      <t>ニナ</t>
    </rPh>
    <rPh sb="19" eb="20">
      <t>テ</t>
    </rPh>
    <rPh sb="20" eb="23">
      <t>ノウギョウシャ</t>
    </rPh>
    <rPh sb="24" eb="26">
      <t>ホウジン</t>
    </rPh>
    <rPh sb="26" eb="27">
      <t>トウ</t>
    </rPh>
    <rPh sb="28" eb="30">
      <t>フタン</t>
    </rPh>
    <rPh sb="30" eb="32">
      <t>ケイゲン</t>
    </rPh>
    <phoneticPr fontId="15"/>
  </si>
  <si>
    <t>農業者の営農意欲の維持、向上</t>
    <rPh sb="0" eb="3">
      <t>ノウギョウシャ</t>
    </rPh>
    <rPh sb="4" eb="6">
      <t>エイノウ</t>
    </rPh>
    <rPh sb="6" eb="8">
      <t>イヨク</t>
    </rPh>
    <rPh sb="9" eb="11">
      <t>イジ</t>
    </rPh>
    <rPh sb="12" eb="14">
      <t>コウジョウ</t>
    </rPh>
    <phoneticPr fontId="15"/>
  </si>
  <si>
    <t>非農業者の地域農業や農業用水、農業用水利施設等への理解醸成</t>
    <rPh sb="0" eb="1">
      <t>ヒ</t>
    </rPh>
    <rPh sb="1" eb="4">
      <t>ノウギョウシャ</t>
    </rPh>
    <rPh sb="5" eb="7">
      <t>チイキ</t>
    </rPh>
    <rPh sb="7" eb="9">
      <t>ノウギョウ</t>
    </rPh>
    <rPh sb="10" eb="12">
      <t>ノウギョウ</t>
    </rPh>
    <rPh sb="12" eb="14">
      <t>ヨウスイ</t>
    </rPh>
    <rPh sb="15" eb="18">
      <t>ノウギョウヨウ</t>
    </rPh>
    <rPh sb="18" eb="20">
      <t>スイリ</t>
    </rPh>
    <rPh sb="20" eb="22">
      <t>シセツ</t>
    </rPh>
    <rPh sb="22" eb="23">
      <t>ナド</t>
    </rPh>
    <rPh sb="25" eb="27">
      <t>リカイ</t>
    </rPh>
    <rPh sb="27" eb="29">
      <t>ジョウセイ</t>
    </rPh>
    <phoneticPr fontId="15"/>
  </si>
  <si>
    <t>取組は困難</t>
    <rPh sb="0" eb="2">
      <t>トリクミ</t>
    </rPh>
    <rPh sb="3" eb="5">
      <t>コンナン</t>
    </rPh>
    <phoneticPr fontId="3"/>
  </si>
  <si>
    <t>BV</t>
  </si>
  <si>
    <t>地域住民の地域資源や農村環境の保全への関心の向上</t>
    <rPh sb="0" eb="2">
      <t>チイキ</t>
    </rPh>
    <rPh sb="2" eb="4">
      <t>ジュウミン</t>
    </rPh>
    <rPh sb="5" eb="7">
      <t>チイキ</t>
    </rPh>
    <rPh sb="7" eb="9">
      <t>シゲン</t>
    </rPh>
    <rPh sb="10" eb="12">
      <t>ノウソン</t>
    </rPh>
    <rPh sb="12" eb="14">
      <t>カンキョウ</t>
    </rPh>
    <rPh sb="15" eb="17">
      <t>ホゼン</t>
    </rPh>
    <rPh sb="19" eb="21">
      <t>カンシン</t>
    </rPh>
    <rPh sb="22" eb="24">
      <t>コウジョウ</t>
    </rPh>
    <phoneticPr fontId="15"/>
  </si>
  <si>
    <t>各種団体や非農業者等の参画の促進</t>
    <rPh sb="0" eb="2">
      <t>カクシュ</t>
    </rPh>
    <rPh sb="2" eb="4">
      <t>ダンタイ</t>
    </rPh>
    <rPh sb="5" eb="6">
      <t>ヒ</t>
    </rPh>
    <rPh sb="6" eb="9">
      <t>ノウギョウシャ</t>
    </rPh>
    <rPh sb="9" eb="10">
      <t>ナド</t>
    </rPh>
    <rPh sb="11" eb="13">
      <t>サンカク</t>
    </rPh>
    <rPh sb="14" eb="16">
      <t>ソクシン</t>
    </rPh>
    <phoneticPr fontId="15"/>
  </si>
  <si>
    <t>効果がある、効果が現れる見込みがある</t>
    <rPh sb="0" eb="2">
      <t>コウカ</t>
    </rPh>
    <rPh sb="6" eb="8">
      <t>コウカ</t>
    </rPh>
    <rPh sb="9" eb="10">
      <t>アラワ</t>
    </rPh>
    <rPh sb="12" eb="14">
      <t>ミコ</t>
    </rPh>
    <phoneticPr fontId="15"/>
  </si>
  <si>
    <t>話し合いや活動機会の増加による地域コミュニティの活性化</t>
    <rPh sb="0" eb="1">
      <t>ハナ</t>
    </rPh>
    <rPh sb="2" eb="3">
      <t>ア</t>
    </rPh>
    <rPh sb="5" eb="7">
      <t>カツドウ</t>
    </rPh>
    <rPh sb="7" eb="9">
      <t>キカイ</t>
    </rPh>
    <rPh sb="10" eb="12">
      <t>ゾウカ</t>
    </rPh>
    <rPh sb="15" eb="17">
      <t>チイキ</t>
    </rPh>
    <rPh sb="24" eb="27">
      <t>カッセイカ</t>
    </rPh>
    <phoneticPr fontId="15"/>
  </si>
  <si>
    <t>地域の環境の保全・向上</t>
    <rPh sb="0" eb="2">
      <t>チイキ</t>
    </rPh>
    <rPh sb="3" eb="5">
      <t>カンキョウ</t>
    </rPh>
    <rPh sb="6" eb="8">
      <t>ホゼン</t>
    </rPh>
    <rPh sb="9" eb="11">
      <t>コウジョウ</t>
    </rPh>
    <phoneticPr fontId="15"/>
  </si>
  <si>
    <t>自然災害や二次災害等による被害の抑制・防止、復旧の迅速化</t>
    <rPh sb="0" eb="2">
      <t>シゼン</t>
    </rPh>
    <rPh sb="2" eb="4">
      <t>サイガイ</t>
    </rPh>
    <rPh sb="5" eb="7">
      <t>ニジ</t>
    </rPh>
    <rPh sb="7" eb="9">
      <t>サイガイ</t>
    </rPh>
    <rPh sb="9" eb="10">
      <t>ナド</t>
    </rPh>
    <rPh sb="13" eb="15">
      <t>ヒガイ</t>
    </rPh>
    <rPh sb="16" eb="18">
      <t>ヨクセイ</t>
    </rPh>
    <rPh sb="19" eb="21">
      <t>ボウシ</t>
    </rPh>
    <rPh sb="22" eb="24">
      <t>フッキュウ</t>
    </rPh>
    <rPh sb="25" eb="28">
      <t>ジンソクカ</t>
    </rPh>
    <phoneticPr fontId="15"/>
  </si>
  <si>
    <t>40～64歳</t>
    <rPh sb="5" eb="6">
      <t>サイ</t>
    </rPh>
    <phoneticPr fontId="3"/>
  </si>
  <si>
    <t>水路・農道等の地域資源の適切な保全、遊休農地の発生防止</t>
    <rPh sb="0" eb="2">
      <t>スイロ</t>
    </rPh>
    <rPh sb="3" eb="5">
      <t>ノウドウ</t>
    </rPh>
    <rPh sb="5" eb="6">
      <t>ナド</t>
    </rPh>
    <rPh sb="7" eb="9">
      <t>チイキ</t>
    </rPh>
    <rPh sb="9" eb="11">
      <t>シゲン</t>
    </rPh>
    <rPh sb="12" eb="14">
      <t>テキセツ</t>
    </rPh>
    <rPh sb="15" eb="17">
      <t>ホゼン</t>
    </rPh>
    <rPh sb="18" eb="22">
      <t>ユウキュウノウチ</t>
    </rPh>
    <rPh sb="23" eb="25">
      <t>ハッセイ</t>
    </rPh>
    <rPh sb="25" eb="27">
      <t>ボウシ</t>
    </rPh>
    <phoneticPr fontId="15"/>
  </si>
  <si>
    <t>施設の破損、故障や溢水等による農業生産や周辺地域への被害抑制</t>
    <rPh sb="0" eb="2">
      <t>シセツ</t>
    </rPh>
    <rPh sb="3" eb="5">
      <t>ハソン</t>
    </rPh>
    <rPh sb="6" eb="8">
      <t>コショウ</t>
    </rPh>
    <rPh sb="9" eb="10">
      <t>アフ</t>
    </rPh>
    <rPh sb="10" eb="11">
      <t>ミズ</t>
    </rPh>
    <rPh sb="11" eb="12">
      <t>ナド</t>
    </rPh>
    <rPh sb="15" eb="17">
      <t>ノウギョウ</t>
    </rPh>
    <rPh sb="17" eb="19">
      <t>セイサン</t>
    </rPh>
    <rPh sb="20" eb="22">
      <t>シュウヘン</t>
    </rPh>
    <rPh sb="22" eb="24">
      <t>チイキ</t>
    </rPh>
    <rPh sb="26" eb="28">
      <t>ヒガイ</t>
    </rPh>
    <rPh sb="28" eb="30">
      <t>ヨクセイ</t>
    </rPh>
    <phoneticPr fontId="15"/>
  </si>
  <si>
    <t>○</t>
  </si>
  <si>
    <t>取組内容</t>
    <rPh sb="0" eb="2">
      <t>トリクミ</t>
    </rPh>
    <rPh sb="2" eb="4">
      <t>ナイヨウ</t>
    </rPh>
    <phoneticPr fontId="15"/>
  </si>
  <si>
    <t>活動内容</t>
    <rPh sb="0" eb="2">
      <t>カツドウ</t>
    </rPh>
    <rPh sb="2" eb="4">
      <t>ナイヨウ</t>
    </rPh>
    <phoneticPr fontId="15"/>
  </si>
  <si>
    <t>人</t>
    <rPh sb="0" eb="1">
      <t>ニン</t>
    </rPh>
    <phoneticPr fontId="15"/>
  </si>
  <si>
    <t>令和３年度</t>
    <rPh sb="0" eb="2">
      <t>レイワ</t>
    </rPh>
    <rPh sb="3" eb="4">
      <t>ネン</t>
    </rPh>
    <rPh sb="4" eb="5">
      <t>ド</t>
    </rPh>
    <phoneticPr fontId="15"/>
  </si>
  <si>
    <t>取り組んでいる活動項目</t>
    <rPh sb="0" eb="1">
      <t>ト</t>
    </rPh>
    <rPh sb="2" eb="3">
      <t>ク</t>
    </rPh>
    <rPh sb="7" eb="9">
      <t>カツドウ</t>
    </rPh>
    <rPh sb="9" eb="11">
      <t>コウモク</t>
    </rPh>
    <phoneticPr fontId="3"/>
  </si>
  <si>
    <t>事務連絡別紙　第2の１（１）ア（P～Q）</t>
  </si>
  <si>
    <t>令和４年度</t>
    <rPh sb="0" eb="2">
      <t>レイワ</t>
    </rPh>
    <rPh sb="3" eb="4">
      <t>ネン</t>
    </rPh>
    <rPh sb="4" eb="5">
      <t>ド</t>
    </rPh>
    <phoneticPr fontId="15"/>
  </si>
  <si>
    <t>活動の継続や展開に向けた取組の実施状況について点検してみましょう。</t>
    <rPh sb="0" eb="2">
      <t>カツドウ</t>
    </rPh>
    <rPh sb="3" eb="5">
      <t>ケイゾク</t>
    </rPh>
    <rPh sb="6" eb="8">
      <t>テンカイ</t>
    </rPh>
    <rPh sb="9" eb="10">
      <t>ム</t>
    </rPh>
    <rPh sb="12" eb="14">
      <t>トリクミ</t>
    </rPh>
    <rPh sb="15" eb="17">
      <t>ジッシ</t>
    </rPh>
    <rPh sb="17" eb="19">
      <t>ジョウキョウ</t>
    </rPh>
    <rPh sb="23" eb="25">
      <t>テンケン</t>
    </rPh>
    <phoneticPr fontId="15"/>
  </si>
  <si>
    <t>回</t>
    <rPh sb="0" eb="1">
      <t>カイ</t>
    </rPh>
    <phoneticPr fontId="15"/>
  </si>
  <si>
    <t>これまでの活動を振り返りましょう。</t>
  </si>
  <si>
    <t>あなたの組織の活動の実施状況について、点検してみましょう。</t>
    <rPh sb="4" eb="6">
      <t>ソシキ</t>
    </rPh>
    <rPh sb="7" eb="9">
      <t>カツドウ</t>
    </rPh>
    <rPh sb="10" eb="12">
      <t>ジッシ</t>
    </rPh>
    <rPh sb="12" eb="14">
      <t>ジョウキョウ</t>
    </rPh>
    <rPh sb="19" eb="21">
      <t>テンケン</t>
    </rPh>
    <phoneticPr fontId="15"/>
  </si>
  <si>
    <t>活動の効果、活動による地域の変化等について確認してみましょう。</t>
    <rPh sb="0" eb="2">
      <t>カツドウ</t>
    </rPh>
    <rPh sb="3" eb="5">
      <t>コウカ</t>
    </rPh>
    <rPh sb="6" eb="8">
      <t>カツドウ</t>
    </rPh>
    <rPh sb="11" eb="13">
      <t>チイキ</t>
    </rPh>
    <rPh sb="14" eb="16">
      <t>ヘンカ</t>
    </rPh>
    <rPh sb="16" eb="17">
      <t>トウ</t>
    </rPh>
    <rPh sb="21" eb="23">
      <t>カクニン</t>
    </rPh>
    <phoneticPr fontId="15"/>
  </si>
  <si>
    <r>
      <t>②年間延べ活動参加者数</t>
    </r>
    <r>
      <rPr>
        <vertAlign val="superscript"/>
        <sz val="12"/>
        <color theme="1"/>
        <rFont val="HG丸ｺﾞｼｯｸM-PRO"/>
      </rPr>
      <t>※</t>
    </r>
    <rPh sb="1" eb="3">
      <t>ネンカン</t>
    </rPh>
    <rPh sb="3" eb="4">
      <t>ノ</t>
    </rPh>
    <rPh sb="5" eb="7">
      <t>カツドウ</t>
    </rPh>
    <rPh sb="7" eb="10">
      <t>サンカシャ</t>
    </rPh>
    <rPh sb="10" eb="11">
      <t>スウ</t>
    </rPh>
    <phoneticPr fontId="15"/>
  </si>
  <si>
    <t>《活動参加者数、話し合い等の開催回数の推移及び活動参加者、役員の年齢構成》</t>
    <rPh sb="1" eb="3">
      <t>カツドウ</t>
    </rPh>
    <rPh sb="3" eb="6">
      <t>サンカシャ</t>
    </rPh>
    <rPh sb="6" eb="7">
      <t>スウ</t>
    </rPh>
    <rPh sb="8" eb="9">
      <t>ハナ</t>
    </rPh>
    <rPh sb="10" eb="11">
      <t>ア</t>
    </rPh>
    <rPh sb="12" eb="13">
      <t>ナド</t>
    </rPh>
    <rPh sb="14" eb="16">
      <t>カイサイ</t>
    </rPh>
    <rPh sb="16" eb="18">
      <t>カイスウ</t>
    </rPh>
    <rPh sb="19" eb="21">
      <t>スイイ</t>
    </rPh>
    <rPh sb="21" eb="22">
      <t>オヨ</t>
    </rPh>
    <rPh sb="23" eb="28">
      <t>カツドウサンカシャ</t>
    </rPh>
    <rPh sb="29" eb="31">
      <t>ヤクイン</t>
    </rPh>
    <rPh sb="32" eb="34">
      <t>ネンレイ</t>
    </rPh>
    <rPh sb="34" eb="36">
      <t>コウセイ</t>
    </rPh>
    <phoneticPr fontId="15"/>
  </si>
  <si>
    <t>やすらぎ・福祉及び教育機能の活用</t>
    <rPh sb="5" eb="7">
      <t>フクシ</t>
    </rPh>
    <rPh sb="7" eb="8">
      <t>オヨ</t>
    </rPh>
    <rPh sb="9" eb="11">
      <t>キョウイク</t>
    </rPh>
    <rPh sb="11" eb="13">
      <t>キノウ</t>
    </rPh>
    <rPh sb="14" eb="16">
      <t>カツヨウ</t>
    </rPh>
    <phoneticPr fontId="3"/>
  </si>
  <si>
    <t>異常気象への対応や防災・減災への取組に関する情報発信・情報共有、意識啓発</t>
    <rPh sb="0" eb="2">
      <t>イジョウ</t>
    </rPh>
    <rPh sb="2" eb="4">
      <t>キショウ</t>
    </rPh>
    <rPh sb="6" eb="8">
      <t>タイオウ</t>
    </rPh>
    <rPh sb="9" eb="11">
      <t>ボウサイ</t>
    </rPh>
    <rPh sb="12" eb="14">
      <t>ゲンサイ</t>
    </rPh>
    <rPh sb="16" eb="18">
      <t>トリクミ</t>
    </rPh>
    <rPh sb="19" eb="20">
      <t>カン</t>
    </rPh>
    <rPh sb="22" eb="24">
      <t>ジョウホウ</t>
    </rPh>
    <rPh sb="24" eb="26">
      <t>ハッシン</t>
    </rPh>
    <rPh sb="27" eb="29">
      <t>ジョウホウ</t>
    </rPh>
    <rPh sb="29" eb="31">
      <t>キョウユウ</t>
    </rPh>
    <rPh sb="32" eb="34">
      <t>イシキ</t>
    </rPh>
    <rPh sb="34" eb="36">
      <t>ケイハツ</t>
    </rPh>
    <phoneticPr fontId="15"/>
  </si>
  <si>
    <t>活動参加者平均年齢</t>
    <rPh sb="0" eb="2">
      <t>カツドウ</t>
    </rPh>
    <rPh sb="2" eb="5">
      <t>サンカシャ</t>
    </rPh>
    <rPh sb="5" eb="7">
      <t>ヘイキン</t>
    </rPh>
    <rPh sb="7" eb="9">
      <t>ネンレイ</t>
    </rPh>
    <phoneticPr fontId="3"/>
  </si>
  <si>
    <t>②作業安全対策</t>
    <rPh sb="1" eb="3">
      <t>サギョウ</t>
    </rPh>
    <rPh sb="3" eb="5">
      <t>アンゼン</t>
    </rPh>
    <rPh sb="5" eb="7">
      <t>タイサク</t>
    </rPh>
    <phoneticPr fontId="15"/>
  </si>
  <si>
    <t>②年間の話し合い等の開催回数</t>
    <rPh sb="1" eb="3">
      <t>ネンカン</t>
    </rPh>
    <rPh sb="4" eb="5">
      <t>ハナ</t>
    </rPh>
    <rPh sb="6" eb="7">
      <t>ア</t>
    </rPh>
    <rPh sb="8" eb="9">
      <t>ナド</t>
    </rPh>
    <rPh sb="10" eb="12">
      <t>カイサイ</t>
    </rPh>
    <rPh sb="12" eb="14">
      <t>カイスウ</t>
    </rPh>
    <phoneticPr fontId="15"/>
  </si>
  <si>
    <t>②多面的機能の増進を図る活動に取り組んでいる</t>
    <rPh sb="1" eb="4">
      <t>タメンテキ</t>
    </rPh>
    <rPh sb="4" eb="6">
      <t>キノウ</t>
    </rPh>
    <rPh sb="7" eb="9">
      <t>ゾウシン</t>
    </rPh>
    <rPh sb="10" eb="11">
      <t>ハカ</t>
    </rPh>
    <rPh sb="12" eb="14">
      <t>カツドウ</t>
    </rPh>
    <rPh sb="15" eb="16">
      <t>ト</t>
    </rPh>
    <rPh sb="17" eb="18">
      <t>ク</t>
    </rPh>
    <phoneticPr fontId="3"/>
  </si>
  <si>
    <t>令和</t>
  </si>
  <si>
    <t>①活動参加者</t>
    <rPh sb="1" eb="3">
      <t>カツドウ</t>
    </rPh>
    <rPh sb="3" eb="6">
      <t>サンカシャ</t>
    </rPh>
    <phoneticPr fontId="15"/>
  </si>
  <si>
    <t>BU</t>
  </si>
  <si>
    <t>多面的機能支払交付金　自己評価結果（活動組織返却用）</t>
    <rPh sb="15" eb="17">
      <t>ケッカ</t>
    </rPh>
    <rPh sb="18" eb="20">
      <t>カツドウ</t>
    </rPh>
    <rPh sb="20" eb="22">
      <t>ソシキ</t>
    </rPh>
    <rPh sb="22" eb="24">
      <t>ヘンキャク</t>
    </rPh>
    <rPh sb="24" eb="25">
      <t>ヨウ</t>
    </rPh>
    <phoneticPr fontId="15"/>
  </si>
  <si>
    <t>R2年度</t>
    <rPh sb="3" eb="4">
      <t>ド</t>
    </rPh>
    <phoneticPr fontId="15"/>
  </si>
  <si>
    <t>①増進活動に取り組んでいない</t>
    <rPh sb="1" eb="5">
      <t>ゾウシンカツドウ</t>
    </rPh>
    <rPh sb="6" eb="7">
      <t>ト</t>
    </rPh>
    <rPh sb="8" eb="9">
      <t>ク</t>
    </rPh>
    <phoneticPr fontId="3"/>
  </si>
  <si>
    <t>事務連絡別紙　第2の２（１）イ（J,BA)</t>
  </si>
  <si>
    <t>多面的機能の増進を図る活動を実施していないのに、自己評価チェックシートのⅡ問1において、いずれかの項目にチェックが入っているのは誤り。
多面的機能の増進を図る活動を実施しているのに、自己評価チェックシートのⅡ問1において、どの項目にもチェックが入っていないのは誤り。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49" eb="51">
      <t>コウモク</t>
    </rPh>
    <rPh sb="57" eb="58">
      <t>ハイ</t>
    </rPh>
    <rPh sb="64" eb="65">
      <t>アヤマ</t>
    </rPh>
    <rPh sb="68" eb="71">
      <t>タメンテキ</t>
    </rPh>
    <rPh sb="71" eb="73">
      <t>キノウ</t>
    </rPh>
    <rPh sb="74" eb="76">
      <t>ゾウシン</t>
    </rPh>
    <rPh sb="77" eb="78">
      <t>ハカ</t>
    </rPh>
    <rPh sb="79" eb="81">
      <t>カツドウ</t>
    </rPh>
    <rPh sb="82" eb="84">
      <t>ジッシ</t>
    </rPh>
    <rPh sb="91" eb="93">
      <t>ジコ</t>
    </rPh>
    <rPh sb="93" eb="95">
      <t>ヒョウカ</t>
    </rPh>
    <rPh sb="104" eb="105">
      <t>トイ</t>
    </rPh>
    <rPh sb="113" eb="115">
      <t>コウモク</t>
    </rPh>
    <rPh sb="122" eb="123">
      <t>ハイ</t>
    </rPh>
    <rPh sb="130" eb="131">
      <t>アヤマ</t>
    </rPh>
    <phoneticPr fontId="15"/>
  </si>
  <si>
    <t>３）活動参加者について、該当するものにチェック”■”をつけ、年間の延べ活動参加者数を記入してください。</t>
    <rPh sb="2" eb="4">
      <t>カツドウ</t>
    </rPh>
    <rPh sb="4" eb="7">
      <t>サンカシャ</t>
    </rPh>
    <rPh sb="12" eb="14">
      <t>ガイトウ</t>
    </rPh>
    <rPh sb="30" eb="32">
      <t>ネンカン</t>
    </rPh>
    <rPh sb="33" eb="34">
      <t>ノ</t>
    </rPh>
    <rPh sb="35" eb="37">
      <t>カツドウ</t>
    </rPh>
    <rPh sb="37" eb="40">
      <t>サンカシャ</t>
    </rPh>
    <rPh sb="40" eb="41">
      <t>スウ</t>
    </rPh>
    <rPh sb="42" eb="44">
      <t>キニュウ</t>
    </rPh>
    <phoneticPr fontId="15"/>
  </si>
  <si>
    <t>ステップ0</t>
  </si>
  <si>
    <t>現在、問題なく取り組んでいるものの、今後負担となる可能性がある</t>
    <rPh sb="0" eb="2">
      <t>ゲンザイ</t>
    </rPh>
    <rPh sb="3" eb="5">
      <t>モンダイ</t>
    </rPh>
    <rPh sb="7" eb="8">
      <t>ト</t>
    </rPh>
    <rPh sb="9" eb="10">
      <t>ク</t>
    </rPh>
    <rPh sb="18" eb="20">
      <t>コンゴ</t>
    </rPh>
    <rPh sb="20" eb="22">
      <t>フタン</t>
    </rPh>
    <rPh sb="25" eb="28">
      <t>カノウセイ</t>
    </rPh>
    <phoneticPr fontId="15"/>
  </si>
  <si>
    <t>異常気象への対応や防災・減災への関心の向上</t>
    <rPh sb="16" eb="18">
      <t>カンシン</t>
    </rPh>
    <rPh sb="19" eb="21">
      <t>コウジョウ</t>
    </rPh>
    <phoneticPr fontId="15"/>
  </si>
  <si>
    <t>施設（水路、農道、ため池）の草刈り、泥上げ等</t>
    <rPh sb="0" eb="2">
      <t>シセツ</t>
    </rPh>
    <rPh sb="3" eb="5">
      <t>スイロ</t>
    </rPh>
    <rPh sb="6" eb="8">
      <t>ノウドウ</t>
    </rPh>
    <rPh sb="11" eb="12">
      <t>イケ</t>
    </rPh>
    <rPh sb="14" eb="16">
      <t>クサカ</t>
    </rPh>
    <rPh sb="18" eb="19">
      <t>ドロ</t>
    </rPh>
    <rPh sb="19" eb="20">
      <t>ア</t>
    </rPh>
    <rPh sb="21" eb="22">
      <t>ナド</t>
    </rPh>
    <phoneticPr fontId="15"/>
  </si>
  <si>
    <t>学校教育との連携や若い世代及び女性の参加等による多世代に渡る取組の実施</t>
    <rPh sb="0" eb="2">
      <t>ガッコウ</t>
    </rPh>
    <rPh sb="2" eb="4">
      <t>キョウイク</t>
    </rPh>
    <rPh sb="6" eb="8">
      <t>レンケイ</t>
    </rPh>
    <rPh sb="9" eb="10">
      <t>ワカ</t>
    </rPh>
    <rPh sb="11" eb="13">
      <t>セダイ</t>
    </rPh>
    <rPh sb="13" eb="14">
      <t>オヨ</t>
    </rPh>
    <rPh sb="15" eb="17">
      <t>ジョセイ</t>
    </rPh>
    <rPh sb="18" eb="21">
      <t>サンカナド</t>
    </rPh>
    <rPh sb="24" eb="25">
      <t>タ</t>
    </rPh>
    <rPh sb="25" eb="27">
      <t>セダイ</t>
    </rPh>
    <rPh sb="28" eb="29">
      <t>ワタ</t>
    </rPh>
    <rPh sb="30" eb="32">
      <t>トリクミ</t>
    </rPh>
    <rPh sb="33" eb="35">
      <t>ジッシ</t>
    </rPh>
    <phoneticPr fontId="15"/>
  </si>
  <si>
    <t>●組織の活動力、地域の安全性、生産性、まとまり（協働）：社会</t>
    <rPh sb="8" eb="10">
      <t>チイキ</t>
    </rPh>
    <rPh sb="11" eb="14">
      <t>アンゼンセイ</t>
    </rPh>
    <rPh sb="15" eb="18">
      <t>セイサンセイ</t>
    </rPh>
    <rPh sb="24" eb="26">
      <t>キョウドウ</t>
    </rPh>
    <rPh sb="28" eb="30">
      <t>シャカイ</t>
    </rPh>
    <phoneticPr fontId="15"/>
  </si>
  <si>
    <t>Ⅲ</t>
  </si>
  <si>
    <t>今後の活動について考えてみましょう。</t>
    <rPh sb="0" eb="2">
      <t>コンゴ</t>
    </rPh>
    <rPh sb="3" eb="5">
      <t>カツドウ</t>
    </rPh>
    <rPh sb="9" eb="10">
      <t>カンガ</t>
    </rPh>
    <phoneticPr fontId="15"/>
  </si>
  <si>
    <t>今後の活動内容や組織体制等の展望や活動を継続していく上での課題、市町村等にアドバイスしてもらいたいことについて、記入してください。</t>
    <rPh sb="0" eb="2">
      <t>コンゴ</t>
    </rPh>
    <rPh sb="3" eb="5">
      <t>カツドウ</t>
    </rPh>
    <rPh sb="5" eb="7">
      <t>ナイヨウ</t>
    </rPh>
    <rPh sb="8" eb="10">
      <t>ソシキ</t>
    </rPh>
    <rPh sb="10" eb="12">
      <t>タイセイ</t>
    </rPh>
    <rPh sb="12" eb="13">
      <t>ナド</t>
    </rPh>
    <rPh sb="14" eb="16">
      <t>テンボウ</t>
    </rPh>
    <rPh sb="17" eb="19">
      <t>カツドウ</t>
    </rPh>
    <rPh sb="20" eb="22">
      <t>ケイゾク</t>
    </rPh>
    <rPh sb="26" eb="27">
      <t>ウエ</t>
    </rPh>
    <rPh sb="29" eb="31">
      <t>カダイ</t>
    </rPh>
    <rPh sb="32" eb="35">
      <t>シチョウソン</t>
    </rPh>
    <rPh sb="35" eb="36">
      <t>ナド</t>
    </rPh>
    <rPh sb="56" eb="58">
      <t>キニュウ</t>
    </rPh>
    <phoneticPr fontId="3"/>
  </si>
  <si>
    <t>事務連絡別紙　第2の２（１）ウ（J,BO～BP)</t>
  </si>
  <si>
    <t>環境</t>
    <rPh sb="0" eb="2">
      <t>カンキョウ</t>
    </rPh>
    <phoneticPr fontId="3"/>
  </si>
  <si>
    <t>実施状況</t>
    <rPh sb="0" eb="2">
      <t>ジッシ</t>
    </rPh>
    <rPh sb="2" eb="4">
      <t>ジョウキョウ</t>
    </rPh>
    <phoneticPr fontId="3"/>
  </si>
  <si>
    <t>社会</t>
    <rPh sb="0" eb="2">
      <t>シャカイ</t>
    </rPh>
    <phoneticPr fontId="3"/>
  </si>
  <si>
    <t>ガバナンス</t>
  </si>
  <si>
    <t>「活動開始2年目」及び「活動開始4年目」の両方にチェックが入っている、あるいは、どちらにもチェックが入っていないのは誤り。</t>
    <rPh sb="1" eb="3">
      <t>カツドウ</t>
    </rPh>
    <rPh sb="3" eb="5">
      <t>カイシ</t>
    </rPh>
    <rPh sb="6" eb="8">
      <t>ネンメ</t>
    </rPh>
    <rPh sb="9" eb="10">
      <t>オヨ</t>
    </rPh>
    <rPh sb="12" eb="14">
      <t>カツドウ</t>
    </rPh>
    <rPh sb="14" eb="16">
      <t>カイシ</t>
    </rPh>
    <rPh sb="17" eb="19">
      <t>ネンメ</t>
    </rPh>
    <rPh sb="21" eb="23">
      <t>リョウホウ</t>
    </rPh>
    <rPh sb="29" eb="30">
      <t>ハイ</t>
    </rPh>
    <rPh sb="50" eb="51">
      <t>ハイ</t>
    </rPh>
    <rPh sb="58" eb="59">
      <t>アヤマ</t>
    </rPh>
    <phoneticPr fontId="15"/>
  </si>
  <si>
    <t>リスク軽減</t>
    <rPh sb="3" eb="5">
      <t>ケイゲン</t>
    </rPh>
    <phoneticPr fontId="3"/>
  </si>
  <si>
    <t>効果</t>
    <rPh sb="0" eb="2">
      <t>コウカ</t>
    </rPh>
    <phoneticPr fontId="3"/>
  </si>
  <si>
    <t>水路・農道等の地域資源を保全管理する人材の確保等、管理体制の強化</t>
    <rPh sb="0" eb="2">
      <t>スイロ</t>
    </rPh>
    <rPh sb="3" eb="5">
      <t>ノウドウ</t>
    </rPh>
    <rPh sb="5" eb="6">
      <t>トウ</t>
    </rPh>
    <rPh sb="7" eb="9">
      <t>チイキ</t>
    </rPh>
    <rPh sb="9" eb="11">
      <t>シゲン</t>
    </rPh>
    <rPh sb="12" eb="14">
      <t>ホゼン</t>
    </rPh>
    <rPh sb="14" eb="16">
      <t>カンリ</t>
    </rPh>
    <rPh sb="18" eb="20">
      <t>ジンザイ</t>
    </rPh>
    <rPh sb="21" eb="23">
      <t>カクホ</t>
    </rPh>
    <rPh sb="23" eb="24">
      <t>ナド</t>
    </rPh>
    <rPh sb="25" eb="27">
      <t>カンリ</t>
    </rPh>
    <rPh sb="27" eb="29">
      <t>タイセイ</t>
    </rPh>
    <rPh sb="30" eb="32">
      <t>キョウカ</t>
    </rPh>
    <phoneticPr fontId="15"/>
  </si>
  <si>
    <t>かなり効果がある、かなりの効果が見込まれる</t>
    <rPh sb="3" eb="5">
      <t>コウカ</t>
    </rPh>
    <rPh sb="13" eb="15">
      <t>コウカ</t>
    </rPh>
    <rPh sb="16" eb="18">
      <t>ミコ</t>
    </rPh>
    <phoneticPr fontId="15"/>
  </si>
  <si>
    <t>あまり効果はない</t>
    <rPh sb="3" eb="5">
      <t>コウカ</t>
    </rPh>
    <phoneticPr fontId="15"/>
  </si>
  <si>
    <t>活動の実施状況</t>
    <rPh sb="0" eb="2">
      <t>カツドウ</t>
    </rPh>
    <rPh sb="3" eb="5">
      <t>ジッシ</t>
    </rPh>
    <rPh sb="5" eb="7">
      <t>ジョウキョウ</t>
    </rPh>
    <phoneticPr fontId="15"/>
  </si>
  <si>
    <t>共通</t>
    <rPh sb="0" eb="2">
      <t>キョウツウ</t>
    </rPh>
    <phoneticPr fontId="15"/>
  </si>
  <si>
    <t>機能診断・補修技術等の習得、習得者の確保</t>
  </si>
  <si>
    <t>活動
参加者</t>
    <rPh sb="0" eb="2">
      <t>カツドウ</t>
    </rPh>
    <rPh sb="3" eb="6">
      <t>サンカシャ</t>
    </rPh>
    <phoneticPr fontId="15"/>
  </si>
  <si>
    <t>活動参加者</t>
    <rPh sb="0" eb="2">
      <t>カツドウ</t>
    </rPh>
    <rPh sb="2" eb="5">
      <t>サンカシャ</t>
    </rPh>
    <phoneticPr fontId="15"/>
  </si>
  <si>
    <t>話し合い等の実施状況</t>
    <rPh sb="0" eb="1">
      <t>ハナ</t>
    </rPh>
    <rPh sb="2" eb="3">
      <t>ア</t>
    </rPh>
    <rPh sb="4" eb="5">
      <t>ナド</t>
    </rPh>
    <rPh sb="6" eb="8">
      <t>ジッシ</t>
    </rPh>
    <rPh sb="8" eb="10">
      <t>ジョウキョウ</t>
    </rPh>
    <phoneticPr fontId="15"/>
  </si>
  <si>
    <t>作業安全対策</t>
  </si>
  <si>
    <t>活動の継続や展開に向けた取組の実施状況</t>
    <rPh sb="0" eb="2">
      <t>カツドウ</t>
    </rPh>
    <rPh sb="3" eb="5">
      <t>ケイゾク</t>
    </rPh>
    <rPh sb="6" eb="8">
      <t>テンカイ</t>
    </rPh>
    <rPh sb="9" eb="10">
      <t>ム</t>
    </rPh>
    <rPh sb="12" eb="14">
      <t>トリクミ</t>
    </rPh>
    <rPh sb="15" eb="17">
      <t>ジッシ</t>
    </rPh>
    <rPh sb="17" eb="19">
      <t>ジョウキョウ</t>
    </rPh>
    <phoneticPr fontId="15"/>
  </si>
  <si>
    <t>R5年度</t>
    <rPh sb="3" eb="4">
      <t>ド</t>
    </rPh>
    <phoneticPr fontId="15"/>
  </si>
  <si>
    <t>R3年度</t>
    <rPh sb="3" eb="4">
      <t>ド</t>
    </rPh>
    <phoneticPr fontId="15"/>
  </si>
  <si>
    <t>-</t>
  </si>
  <si>
    <t>平均</t>
    <rPh sb="0" eb="2">
      <t>ヘイキン</t>
    </rPh>
    <phoneticPr fontId="15"/>
  </si>
  <si>
    <t>変化なし</t>
    <rPh sb="0" eb="2">
      <t>ヘンカ</t>
    </rPh>
    <phoneticPr fontId="3"/>
  </si>
  <si>
    <t>問題なし</t>
    <rPh sb="0" eb="2">
      <t>モンダイ</t>
    </rPh>
    <phoneticPr fontId="3"/>
  </si>
  <si>
    <t>懸念あり</t>
    <rPh sb="0" eb="2">
      <t>ケネン</t>
    </rPh>
    <phoneticPr fontId="3"/>
  </si>
  <si>
    <t>E</t>
  </si>
  <si>
    <t>事故等増加傾向</t>
    <rPh sb="0" eb="2">
      <t>ジコ</t>
    </rPh>
    <rPh sb="2" eb="3">
      <t>ナド</t>
    </rPh>
    <rPh sb="3" eb="5">
      <t>ゾウカ</t>
    </rPh>
    <rPh sb="5" eb="7">
      <t>ケイコウ</t>
    </rPh>
    <phoneticPr fontId="3"/>
  </si>
  <si>
    <t>不安あり</t>
    <rPh sb="0" eb="2">
      <t>フアン</t>
    </rPh>
    <phoneticPr fontId="3"/>
  </si>
  <si>
    <t>増加傾向</t>
    <rPh sb="0" eb="2">
      <t>ゾウカ</t>
    </rPh>
    <rPh sb="2" eb="4">
      <t>ケイコウ</t>
    </rPh>
    <phoneticPr fontId="3"/>
  </si>
  <si>
    <t>●保全活動実施状況</t>
    <rPh sb="1" eb="3">
      <t>ホゼン</t>
    </rPh>
    <rPh sb="3" eb="5">
      <t>カツドウ</t>
    </rPh>
    <rPh sb="5" eb="7">
      <t>ジッシ</t>
    </rPh>
    <rPh sb="7" eb="9">
      <t>ジョウキョウ</t>
    </rPh>
    <phoneticPr fontId="15"/>
  </si>
  <si>
    <t>誤入力の可能性あり要確認。</t>
    <rPh sb="0" eb="1">
      <t>ゴ</t>
    </rPh>
    <rPh sb="1" eb="3">
      <t>ニュウリョク</t>
    </rPh>
    <rPh sb="4" eb="7">
      <t>カノウセイ</t>
    </rPh>
    <rPh sb="9" eb="10">
      <t>ヨウ</t>
    </rPh>
    <rPh sb="10" eb="12">
      <t>カクニン</t>
    </rPh>
    <phoneticPr fontId="15"/>
  </si>
  <si>
    <t>●水路・農道等の保全管理や景観等の保全活動の実施状況：環境</t>
    <rPh sb="1" eb="3">
      <t>スイロ</t>
    </rPh>
    <rPh sb="4" eb="6">
      <t>ノウドウ</t>
    </rPh>
    <rPh sb="6" eb="7">
      <t>ナド</t>
    </rPh>
    <rPh sb="8" eb="10">
      <t>ホゼン</t>
    </rPh>
    <rPh sb="10" eb="12">
      <t>カンリ</t>
    </rPh>
    <rPh sb="13" eb="15">
      <t>ケイカン</t>
    </rPh>
    <rPh sb="15" eb="16">
      <t>ナド</t>
    </rPh>
    <rPh sb="17" eb="19">
      <t>ホゼン</t>
    </rPh>
    <rPh sb="19" eb="21">
      <t>カツドウ</t>
    </rPh>
    <rPh sb="22" eb="24">
      <t>ジッシ</t>
    </rPh>
    <rPh sb="24" eb="26">
      <t>ジョウキョウ</t>
    </rPh>
    <rPh sb="27" eb="29">
      <t>カンキョウ</t>
    </rPh>
    <phoneticPr fontId="15"/>
  </si>
  <si>
    <t>《活動の実施状況》</t>
    <rPh sb="1" eb="3">
      <t>カツドウ</t>
    </rPh>
    <rPh sb="4" eb="6">
      <t>ジッシ</t>
    </rPh>
    <rPh sb="6" eb="8">
      <t>ジョウキョウ</t>
    </rPh>
    <phoneticPr fontId="15"/>
  </si>
  <si>
    <t>エラーカウントE（BS～CJ)</t>
  </si>
  <si>
    <t>《活動の効果、活動による地域の変化等》</t>
    <rPh sb="1" eb="3">
      <t>カツドウ</t>
    </rPh>
    <rPh sb="4" eb="6">
      <t>コウカ</t>
    </rPh>
    <rPh sb="7" eb="9">
      <t>カツドウ</t>
    </rPh>
    <rPh sb="12" eb="14">
      <t>チイキ</t>
    </rPh>
    <rPh sb="15" eb="17">
      <t>ヘンカ</t>
    </rPh>
    <rPh sb="17" eb="18">
      <t>ナド</t>
    </rPh>
    <phoneticPr fontId="15"/>
  </si>
  <si>
    <t>２．取り組んでいる</t>
    <rPh sb="2" eb="3">
      <t>ト</t>
    </rPh>
    <rPh sb="4" eb="5">
      <t>ク</t>
    </rPh>
    <phoneticPr fontId="15"/>
  </si>
  <si>
    <t>《今後の活動について》</t>
    <rPh sb="1" eb="3">
      <t>コンゴ</t>
    </rPh>
    <rPh sb="4" eb="6">
      <t>カツドウ</t>
    </rPh>
    <phoneticPr fontId="15"/>
  </si>
  <si>
    <t>南砺市</t>
    <rPh sb="0" eb="3">
      <t>ナントシ</t>
    </rPh>
    <phoneticPr fontId="3"/>
  </si>
  <si>
    <t>●組織の運営体制の強化、継続性や裾野を広げる取組：ガバナンス</t>
    <rPh sb="1" eb="3">
      <t>ソシキ</t>
    </rPh>
    <rPh sb="4" eb="6">
      <t>ウンエイ</t>
    </rPh>
    <rPh sb="6" eb="8">
      <t>タイセイ</t>
    </rPh>
    <rPh sb="9" eb="11">
      <t>キョウカ</t>
    </rPh>
    <rPh sb="12" eb="15">
      <t>ケイゾクセイ</t>
    </rPh>
    <rPh sb="16" eb="18">
      <t>スソノ</t>
    </rPh>
    <rPh sb="19" eb="20">
      <t>ヒロ</t>
    </rPh>
    <rPh sb="22" eb="24">
      <t>トリクミ</t>
    </rPh>
    <phoneticPr fontId="15"/>
  </si>
  <si>
    <t>●組織の活動力、地域の安全性、生産性、まとまり（協働）</t>
  </si>
  <si>
    <t>自己評価チェックシートのⅠ問1において、「その他」にチェックが入っているが、具体的な内容が記載されていないのは誤り。</t>
    <rPh sb="0" eb="2">
      <t>ジコ</t>
    </rPh>
    <rPh sb="2" eb="4">
      <t>ヒョウカ</t>
    </rPh>
    <rPh sb="13" eb="14">
      <t>トイ</t>
    </rPh>
    <rPh sb="23" eb="24">
      <t>タ</t>
    </rPh>
    <rPh sb="31" eb="32">
      <t>ハイ</t>
    </rPh>
    <rPh sb="38" eb="41">
      <t>グタイテキ</t>
    </rPh>
    <rPh sb="42" eb="44">
      <t>ナイヨウ</t>
    </rPh>
    <rPh sb="45" eb="47">
      <t>キサイ</t>
    </rPh>
    <rPh sb="55" eb="56">
      <t>アヤマ</t>
    </rPh>
    <phoneticPr fontId="15"/>
  </si>
  <si>
    <t>取組の継続に向けた組織体制の検討（役員構成、女性や非農家等の参画、世代交代、広域化、事務委託等）</t>
  </si>
  <si>
    <t>該当する項目（◎、○、△、×）を選択し、チェック”■”をつけてください。</t>
    <rPh sb="0" eb="2">
      <t>ガイトウ</t>
    </rPh>
    <rPh sb="4" eb="6">
      <t>コウモク</t>
    </rPh>
    <rPh sb="16" eb="18">
      <t>センタク</t>
    </rPh>
    <phoneticPr fontId="15"/>
  </si>
  <si>
    <t>内容</t>
    <rPh sb="0" eb="2">
      <t>ナイヨウ</t>
    </rPh>
    <phoneticPr fontId="15"/>
  </si>
  <si>
    <t>：話し合いの場を持つ</t>
    <rPh sb="1" eb="2">
      <t>ハナ</t>
    </rPh>
    <rPh sb="3" eb="4">
      <t>ア</t>
    </rPh>
    <rPh sb="6" eb="7">
      <t>バ</t>
    </rPh>
    <rPh sb="8" eb="9">
      <t>モ</t>
    </rPh>
    <phoneticPr fontId="15"/>
  </si>
  <si>
    <t>エラー確認項目のいずれかにWがある。</t>
    <rPh sb="3" eb="5">
      <t>カクニン</t>
    </rPh>
    <rPh sb="5" eb="7">
      <t>コウモク</t>
    </rPh>
    <phoneticPr fontId="26"/>
  </si>
  <si>
    <t>エラー区分</t>
    <rPh sb="3" eb="5">
      <t>クブン</t>
    </rPh>
    <phoneticPr fontId="15"/>
  </si>
  <si>
    <t>「話し合いの場を持つ-地域の現状や目標の共有－課題の整理－方法等の検討－計画策定－実践－振り返りー新たな目標の共有」※の繰り返し</t>
    <rPh sb="1" eb="2">
      <t>ハナ</t>
    </rPh>
    <rPh sb="3" eb="4">
      <t>ア</t>
    </rPh>
    <rPh sb="6" eb="7">
      <t>バ</t>
    </rPh>
    <rPh sb="8" eb="9">
      <t>モ</t>
    </rPh>
    <rPh sb="11" eb="13">
      <t>チイキ</t>
    </rPh>
    <rPh sb="14" eb="16">
      <t>ゲンジョウ</t>
    </rPh>
    <rPh sb="17" eb="19">
      <t>モクヒョウ</t>
    </rPh>
    <rPh sb="20" eb="22">
      <t>キョウユウ</t>
    </rPh>
    <rPh sb="23" eb="25">
      <t>カダイ</t>
    </rPh>
    <rPh sb="26" eb="28">
      <t>セイリ</t>
    </rPh>
    <rPh sb="29" eb="31">
      <t>ホウホウ</t>
    </rPh>
    <rPh sb="31" eb="32">
      <t>ナド</t>
    </rPh>
    <rPh sb="33" eb="35">
      <t>ケントウ</t>
    </rPh>
    <rPh sb="36" eb="38">
      <t>ケイカク</t>
    </rPh>
    <rPh sb="38" eb="40">
      <t>サクテイ</t>
    </rPh>
    <rPh sb="41" eb="43">
      <t>ジッセン</t>
    </rPh>
    <rPh sb="44" eb="45">
      <t>フ</t>
    </rPh>
    <rPh sb="46" eb="47">
      <t>カエ</t>
    </rPh>
    <rPh sb="49" eb="50">
      <t>アラ</t>
    </rPh>
    <rPh sb="52" eb="54">
      <t>モクヒョウ</t>
    </rPh>
    <rPh sb="55" eb="57">
      <t>キョウユウ</t>
    </rPh>
    <rPh sb="60" eb="61">
      <t>ク</t>
    </rPh>
    <rPh sb="62" eb="63">
      <t>カエ</t>
    </rPh>
    <phoneticPr fontId="15"/>
  </si>
  <si>
    <t>（新たな自己評価・市町村評価様式第１号）</t>
    <rPh sb="1" eb="2">
      <t>アラ</t>
    </rPh>
    <rPh sb="4" eb="6">
      <t>ジコ</t>
    </rPh>
    <rPh sb="6" eb="8">
      <t>ヒョウカ</t>
    </rPh>
    <rPh sb="9" eb="12">
      <t>シチョウソン</t>
    </rPh>
    <rPh sb="12" eb="14">
      <t>ヒョウカ</t>
    </rPh>
    <rPh sb="14" eb="16">
      <t>ヨウシキ</t>
    </rPh>
    <rPh sb="16" eb="17">
      <t>ダイ</t>
    </rPh>
    <rPh sb="18" eb="19">
      <t>ゴウ</t>
    </rPh>
    <phoneticPr fontId="15"/>
  </si>
  <si>
    <t>※ 無記入や「特になし」は不可。振り返りのため記入必須</t>
    <rPh sb="2" eb="5">
      <t>ムキニュウ</t>
    </rPh>
    <rPh sb="7" eb="8">
      <t>トク</t>
    </rPh>
    <rPh sb="13" eb="15">
      <t>フカ</t>
    </rPh>
    <rPh sb="16" eb="17">
      <t>フ</t>
    </rPh>
    <rPh sb="18" eb="19">
      <t>カエ</t>
    </rPh>
    <rPh sb="23" eb="27">
      <t>キニュウヒッス</t>
    </rPh>
    <phoneticPr fontId="3"/>
  </si>
  <si>
    <t>効果
（ガバナンス）</t>
    <rPh sb="0" eb="2">
      <t>コウカ</t>
    </rPh>
    <phoneticPr fontId="15"/>
  </si>
  <si>
    <t>c.</t>
  </si>
  <si>
    <t>平均値</t>
    <rPh sb="0" eb="3">
      <t>ヘイキンチ</t>
    </rPh>
    <phoneticPr fontId="3"/>
  </si>
  <si>
    <t>エラー確認項目</t>
    <rPh sb="3" eb="5">
      <t>カクニン</t>
    </rPh>
    <rPh sb="5" eb="7">
      <t>コウモク</t>
    </rPh>
    <phoneticPr fontId="15"/>
  </si>
  <si>
    <t>「話し合いの場を持つ－地域の現状や目標の共有－課題の整理－方法等の検討－計画策定－実践－振り返りー新たな目標の共有」の繰り返し</t>
    <rPh sb="1" eb="2">
      <t>ハナ</t>
    </rPh>
    <rPh sb="3" eb="4">
      <t>ア</t>
    </rPh>
    <rPh sb="6" eb="7">
      <t>バ</t>
    </rPh>
    <rPh sb="8" eb="9">
      <t>モ</t>
    </rPh>
    <rPh sb="11" eb="13">
      <t>チイキ</t>
    </rPh>
    <rPh sb="14" eb="16">
      <t>ゲンジョウ</t>
    </rPh>
    <rPh sb="17" eb="19">
      <t>モクヒョウ</t>
    </rPh>
    <rPh sb="20" eb="22">
      <t>キョウユウ</t>
    </rPh>
    <rPh sb="23" eb="25">
      <t>カダイ</t>
    </rPh>
    <rPh sb="26" eb="28">
      <t>セイリ</t>
    </rPh>
    <rPh sb="29" eb="31">
      <t>ホウホウ</t>
    </rPh>
    <rPh sb="31" eb="32">
      <t>ナド</t>
    </rPh>
    <rPh sb="33" eb="35">
      <t>ケントウ</t>
    </rPh>
    <rPh sb="36" eb="38">
      <t>ケイカク</t>
    </rPh>
    <rPh sb="38" eb="40">
      <t>サクテイ</t>
    </rPh>
    <rPh sb="41" eb="43">
      <t>ジッセン</t>
    </rPh>
    <rPh sb="44" eb="45">
      <t>フ</t>
    </rPh>
    <rPh sb="46" eb="47">
      <t>カエ</t>
    </rPh>
    <rPh sb="49" eb="50">
      <t>アラ</t>
    </rPh>
    <rPh sb="52" eb="54">
      <t>モクヒョウ</t>
    </rPh>
    <rPh sb="55" eb="57">
      <t>キョウユウ</t>
    </rPh>
    <rPh sb="59" eb="60">
      <t>ク</t>
    </rPh>
    <rPh sb="61" eb="62">
      <t>カエ</t>
    </rPh>
    <phoneticPr fontId="15"/>
  </si>
  <si>
    <t>活動内容や生態系や水質等の状況の公表</t>
    <rPh sb="0" eb="2">
      <t>カツドウ</t>
    </rPh>
    <rPh sb="2" eb="4">
      <t>ナイヨウ</t>
    </rPh>
    <rPh sb="5" eb="8">
      <t>セイタイケイ</t>
    </rPh>
    <rPh sb="9" eb="11">
      <t>スイシツ</t>
    </rPh>
    <rPh sb="11" eb="12">
      <t>ナド</t>
    </rPh>
    <rPh sb="13" eb="15">
      <t>ジョウキョウ</t>
    </rPh>
    <rPh sb="16" eb="18">
      <t>コウヒョウ</t>
    </rPh>
    <phoneticPr fontId="15"/>
  </si>
  <si>
    <t>植栽等の景観形成活動の公表（看板、ホームページ等）</t>
  </si>
  <si>
    <t>令和５年度</t>
    <rPh sb="0" eb="2">
      <t>レイワ</t>
    </rPh>
    <rPh sb="3" eb="4">
      <t>ネン</t>
    </rPh>
    <rPh sb="4" eb="5">
      <t>ド</t>
    </rPh>
    <phoneticPr fontId="15"/>
  </si>
  <si>
    <t>39歳以下</t>
    <rPh sb="2" eb="3">
      <t>サイ</t>
    </rPh>
    <rPh sb="3" eb="5">
      <t>イカ</t>
    </rPh>
    <phoneticPr fontId="3"/>
  </si>
  <si>
    <t>話し合い等の
回数</t>
    <rPh sb="0" eb="1">
      <t>ハナ</t>
    </rPh>
    <rPh sb="2" eb="3">
      <t>ア</t>
    </rPh>
    <rPh sb="4" eb="5">
      <t>ナド</t>
    </rPh>
    <rPh sb="7" eb="9">
      <t>カイスウ</t>
    </rPh>
    <phoneticPr fontId="15"/>
  </si>
  <si>
    <t>集計作業用ですので修正等を行わないでください</t>
    <rPh sb="0" eb="2">
      <t>シュウケイ</t>
    </rPh>
    <rPh sb="2" eb="5">
      <t>サギョウヨウ</t>
    </rPh>
    <rPh sb="9" eb="11">
      <t>シュウセイ</t>
    </rPh>
    <rPh sb="11" eb="12">
      <t>ナド</t>
    </rPh>
    <rPh sb="13" eb="14">
      <t>オコナ</t>
    </rPh>
    <phoneticPr fontId="3"/>
  </si>
  <si>
    <t>積極的に取り組み</t>
    <rPh sb="0" eb="3">
      <t>セッキョクテキ</t>
    </rPh>
    <rPh sb="4" eb="5">
      <t>ト</t>
    </rPh>
    <rPh sb="6" eb="7">
      <t>ク</t>
    </rPh>
    <phoneticPr fontId="3"/>
  </si>
  <si>
    <t>65～74歳</t>
    <rPh sb="5" eb="6">
      <t>サイ</t>
    </rPh>
    <phoneticPr fontId="3"/>
  </si>
  <si>
    <t>75歳以上</t>
    <rPh sb="2" eb="3">
      <t>サイ</t>
    </rPh>
    <rPh sb="3" eb="5">
      <t>イジョウ</t>
    </rPh>
    <phoneticPr fontId="3"/>
  </si>
  <si>
    <t>役員等</t>
    <rPh sb="0" eb="2">
      <t>ヤクイン</t>
    </rPh>
    <rPh sb="2" eb="3">
      <t>ナド</t>
    </rPh>
    <phoneticPr fontId="3"/>
  </si>
  <si>
    <t>％</t>
  </si>
  <si>
    <t>多面的機能の増進を図る活動を実施しているのに、自己評価チェックシートのⅡ問3において、どの項目にもチェックが入っていない組織は要確認。</t>
  </si>
  <si>
    <t>※活動参加者についてはおよその割合で結構です。</t>
    <rPh sb="1" eb="6">
      <t>カツドウサンカシャ</t>
    </rPh>
    <rPh sb="15" eb="17">
      <t>ワリアイ</t>
    </rPh>
    <rPh sb="18" eb="20">
      <t>ケッコウ</t>
    </rPh>
    <phoneticPr fontId="3"/>
  </si>
  <si>
    <t>自然と調和した農業との連携、促進</t>
    <rPh sb="0" eb="2">
      <t>シゼン</t>
    </rPh>
    <rPh sb="3" eb="5">
      <t>チョウワ</t>
    </rPh>
    <rPh sb="7" eb="9">
      <t>ノウギョウ</t>
    </rPh>
    <rPh sb="11" eb="13">
      <t>レンケイ</t>
    </rPh>
    <rPh sb="14" eb="16">
      <t>ソクシン</t>
    </rPh>
    <phoneticPr fontId="15"/>
  </si>
  <si>
    <t>自然と調和した農業との連携、促進</t>
  </si>
  <si>
    <t>R1年度</t>
    <rPh sb="3" eb="4">
      <t>ド</t>
    </rPh>
    <phoneticPr fontId="15"/>
  </si>
  <si>
    <t>R4年度</t>
    <rPh sb="3" eb="4">
      <t>ド</t>
    </rPh>
    <phoneticPr fontId="15"/>
  </si>
  <si>
    <t>役員等</t>
    <rPh sb="0" eb="2">
      <t>ヤクイン</t>
    </rPh>
    <rPh sb="2" eb="3">
      <t>ナド</t>
    </rPh>
    <phoneticPr fontId="15"/>
  </si>
  <si>
    <t>計</t>
    <rPh sb="0" eb="1">
      <t>ケイ</t>
    </rPh>
    <phoneticPr fontId="3"/>
  </si>
  <si>
    <t>CB</t>
  </si>
  <si>
    <t>鳥獣被害防止対策及び環境改善活動の強化</t>
    <rPh sb="0" eb="1">
      <t>トリ</t>
    </rPh>
    <rPh sb="1" eb="2">
      <t>ケモノ</t>
    </rPh>
    <rPh sb="2" eb="4">
      <t>ヒガイ</t>
    </rPh>
    <rPh sb="4" eb="6">
      <t>ボウシ</t>
    </rPh>
    <rPh sb="6" eb="8">
      <t>タイサク</t>
    </rPh>
    <rPh sb="8" eb="9">
      <t>オヨ</t>
    </rPh>
    <rPh sb="10" eb="12">
      <t>カンキョウ</t>
    </rPh>
    <rPh sb="12" eb="14">
      <t>カイゼン</t>
    </rPh>
    <rPh sb="14" eb="16">
      <t>カツドウ</t>
    </rPh>
    <rPh sb="17" eb="19">
      <t>キョウカ</t>
    </rPh>
    <phoneticPr fontId="3"/>
  </si>
  <si>
    <t>自己評価チェックシート　エラー確認シートの説明</t>
    <rPh sb="0" eb="2">
      <t>ジコ</t>
    </rPh>
    <rPh sb="2" eb="4">
      <t>ヒョウカ</t>
    </rPh>
    <rPh sb="15" eb="17">
      <t>カクニン</t>
    </rPh>
    <rPh sb="21" eb="23">
      <t>セツメイ</t>
    </rPh>
    <phoneticPr fontId="15"/>
  </si>
  <si>
    <t>事務連絡別紙　第2の１（１）エ（AG～AP)</t>
  </si>
  <si>
    <t>W</t>
  </si>
  <si>
    <t>CI</t>
  </si>
  <si>
    <t>列</t>
    <rPh sb="0" eb="1">
      <t>レツ</t>
    </rPh>
    <phoneticPr fontId="15"/>
  </si>
  <si>
    <t>区分</t>
    <rPh sb="0" eb="2">
      <t>クブン</t>
    </rPh>
    <phoneticPr fontId="15"/>
  </si>
  <si>
    <t>備考</t>
    <rPh sb="0" eb="2">
      <t>ビコウ</t>
    </rPh>
    <phoneticPr fontId="15"/>
  </si>
  <si>
    <t>BS</t>
  </si>
  <si>
    <t>都道府県名（B)</t>
    <rPh sb="0" eb="4">
      <t>トドウフケン</t>
    </rPh>
    <rPh sb="4" eb="5">
      <t>メイ</t>
    </rPh>
    <phoneticPr fontId="15"/>
  </si>
  <si>
    <t>BT</t>
  </si>
  <si>
    <t>市町村名（C)</t>
    <rPh sb="0" eb="3">
      <t>シチョウソン</t>
    </rPh>
    <rPh sb="3" eb="4">
      <t>メイ</t>
    </rPh>
    <phoneticPr fontId="15"/>
  </si>
  <si>
    <t>活動組織名（D)</t>
    <rPh sb="0" eb="2">
      <t>カツドウ</t>
    </rPh>
    <rPh sb="2" eb="5">
      <t>ソシキメイ</t>
    </rPh>
    <phoneticPr fontId="15"/>
  </si>
  <si>
    <t>活動開始年度（E)</t>
    <rPh sb="0" eb="2">
      <t>カツドウ</t>
    </rPh>
    <rPh sb="2" eb="4">
      <t>カイシ</t>
    </rPh>
    <rPh sb="4" eb="6">
      <t>ネンド</t>
    </rPh>
    <phoneticPr fontId="15"/>
  </si>
  <si>
    <t>BW</t>
  </si>
  <si>
    <t>活動終了年度（F)</t>
    <rPh sb="0" eb="2">
      <t>カツドウ</t>
    </rPh>
    <rPh sb="2" eb="4">
      <t>シュウリョウ</t>
    </rPh>
    <rPh sb="4" eb="6">
      <t>ネンド</t>
    </rPh>
    <phoneticPr fontId="15"/>
  </si>
  <si>
    <t>BX</t>
  </si>
  <si>
    <t>組織設立年度（G）</t>
    <rPh sb="0" eb="2">
      <t>ソシキ</t>
    </rPh>
    <rPh sb="2" eb="4">
      <t>セツリツ</t>
    </rPh>
    <rPh sb="4" eb="6">
      <t>ネンド</t>
    </rPh>
    <phoneticPr fontId="15"/>
  </si>
  <si>
    <t>評価年度（H～I）</t>
    <rPh sb="0" eb="2">
      <t>ヒョウカ</t>
    </rPh>
    <rPh sb="2" eb="4">
      <t>ネンド</t>
    </rPh>
    <phoneticPr fontId="15"/>
  </si>
  <si>
    <t>事務連絡別紙　第2の１（１）ア（K～P）</t>
    <rPh sb="0" eb="2">
      <t>ジム</t>
    </rPh>
    <rPh sb="2" eb="4">
      <t>レンラク</t>
    </rPh>
    <rPh sb="4" eb="6">
      <t>ベッシ</t>
    </rPh>
    <rPh sb="7" eb="8">
      <t>ダイ</t>
    </rPh>
    <phoneticPr fontId="27"/>
  </si>
  <si>
    <t>CA</t>
  </si>
  <si>
    <t>事務連絡別紙　第2の１（１）イ（R～X)</t>
  </si>
  <si>
    <t>自己評価チェックシートのⅠ問2において、どの項目にもチェックが入っていないのは誤り。</t>
    <rPh sb="0" eb="2">
      <t>ジコ</t>
    </rPh>
    <rPh sb="2" eb="4">
      <t>ヒョウカ</t>
    </rPh>
    <rPh sb="13" eb="14">
      <t>トイ</t>
    </rPh>
    <rPh sb="22" eb="24">
      <t>コウモク</t>
    </rPh>
    <rPh sb="31" eb="32">
      <t>ハイ</t>
    </rPh>
    <rPh sb="39" eb="40">
      <t>アヤマ</t>
    </rPh>
    <phoneticPr fontId="15"/>
  </si>
  <si>
    <t>CC</t>
  </si>
  <si>
    <t>事務連絡別紙　第2の１（１）イ（X～Y)</t>
  </si>
  <si>
    <t>効果が現れている、または現れる見込みのあるものについて、該当する項目（◎、○、△、×）を選択し、チェック”■”をつけてください。</t>
    <rPh sb="0" eb="2">
      <t>コウカ</t>
    </rPh>
    <rPh sb="3" eb="4">
      <t>アラワ</t>
    </rPh>
    <rPh sb="12" eb="13">
      <t>アラワ</t>
    </rPh>
    <rPh sb="15" eb="17">
      <t>ミコ</t>
    </rPh>
    <phoneticPr fontId="15"/>
  </si>
  <si>
    <t>CD</t>
  </si>
  <si>
    <t>事務連絡別紙　第2の１（１）ウ（Z～AE)</t>
  </si>
  <si>
    <t>自己評価チェックシートのⅠ問3において、どの項目にもチェックが入っていない、あるいは2つ以上の項目にチェックが入っているのは誤り。</t>
    <rPh sb="0" eb="2">
      <t>ジコ</t>
    </rPh>
    <rPh sb="2" eb="4">
      <t>ヒョウカ</t>
    </rPh>
    <rPh sb="13" eb="14">
      <t>トイ</t>
    </rPh>
    <rPh sb="22" eb="24">
      <t>コウモク</t>
    </rPh>
    <rPh sb="31" eb="32">
      <t>ハイ</t>
    </rPh>
    <rPh sb="44" eb="46">
      <t>イジョウ</t>
    </rPh>
    <rPh sb="47" eb="49">
      <t>コウモク</t>
    </rPh>
    <rPh sb="55" eb="56">
      <t>ハイ</t>
    </rPh>
    <rPh sb="62" eb="63">
      <t>アヤマ</t>
    </rPh>
    <phoneticPr fontId="15"/>
  </si>
  <si>
    <t>CE</t>
  </si>
  <si>
    <t>自己評価チェックシートのⅠ問4において、どの項目にもチェックが入っていない組織は要確認。</t>
    <rPh sb="0" eb="2">
      <t>ジコ</t>
    </rPh>
    <rPh sb="2" eb="4">
      <t>ヒョウカ</t>
    </rPh>
    <rPh sb="13" eb="14">
      <t>トイ</t>
    </rPh>
    <rPh sb="22" eb="24">
      <t>コウモク</t>
    </rPh>
    <rPh sb="31" eb="32">
      <t>ハイ</t>
    </rPh>
    <rPh sb="37" eb="39">
      <t>ソシキ</t>
    </rPh>
    <rPh sb="40" eb="41">
      <t>ヨウ</t>
    </rPh>
    <rPh sb="41" eb="43">
      <t>カクニン</t>
    </rPh>
    <phoneticPr fontId="15"/>
  </si>
  <si>
    <t>CF</t>
  </si>
  <si>
    <t>社会</t>
    <rPh sb="0" eb="2">
      <t>シャカイ</t>
    </rPh>
    <phoneticPr fontId="15"/>
  </si>
  <si>
    <t>事務連絡別紙　第2の１（１）エ（AP～AQ)</t>
  </si>
  <si>
    <t>自己評価チェックシートのⅠ問4において、「上記以外の効果」にチェックが入っているが、具体的な内容が記入されていないのは誤り。</t>
    <rPh sb="0" eb="2">
      <t>ジコ</t>
    </rPh>
    <rPh sb="2" eb="4">
      <t>ヒョウカ</t>
    </rPh>
    <rPh sb="13" eb="14">
      <t>トイ</t>
    </rPh>
    <rPh sb="21" eb="23">
      <t>ジョウキ</t>
    </rPh>
    <rPh sb="23" eb="25">
      <t>イガイ</t>
    </rPh>
    <rPh sb="26" eb="28">
      <t>コウカ</t>
    </rPh>
    <rPh sb="35" eb="36">
      <t>ハイ</t>
    </rPh>
    <rPh sb="42" eb="45">
      <t>グタイテキ</t>
    </rPh>
    <rPh sb="46" eb="48">
      <t>ナイヨウ</t>
    </rPh>
    <rPh sb="49" eb="51">
      <t>キニュウ</t>
    </rPh>
    <rPh sb="59" eb="60">
      <t>アヤマ</t>
    </rPh>
    <phoneticPr fontId="15"/>
  </si>
  <si>
    <t>令和７年度</t>
    <rPh sb="0" eb="2">
      <t>レイワ</t>
    </rPh>
    <rPh sb="3" eb="4">
      <t>ネン</t>
    </rPh>
    <rPh sb="4" eb="5">
      <t>ド</t>
    </rPh>
    <phoneticPr fontId="15"/>
  </si>
  <si>
    <t>※話し合い等とは、総会、役員会、寄り合い等、本交付金の活動に関する話し合いの場は全て対象となります。活動記録（様式第1-6号）などを参考に記載して下さい。</t>
    <rPh sb="1" eb="2">
      <t>ハナ</t>
    </rPh>
    <rPh sb="3" eb="4">
      <t>ア</t>
    </rPh>
    <rPh sb="5" eb="6">
      <t>トウ</t>
    </rPh>
    <rPh sb="9" eb="11">
      <t>ソウカイ</t>
    </rPh>
    <rPh sb="12" eb="15">
      <t>ヤクインカイ</t>
    </rPh>
    <rPh sb="16" eb="17">
      <t>ヨ</t>
    </rPh>
    <rPh sb="18" eb="19">
      <t>ア</t>
    </rPh>
    <rPh sb="20" eb="21">
      <t>ナド</t>
    </rPh>
    <rPh sb="22" eb="23">
      <t>ホン</t>
    </rPh>
    <rPh sb="23" eb="26">
      <t>コウフキン</t>
    </rPh>
    <rPh sb="27" eb="29">
      <t>カツドウ</t>
    </rPh>
    <rPh sb="30" eb="31">
      <t>カン</t>
    </rPh>
    <rPh sb="33" eb="34">
      <t>ハナ</t>
    </rPh>
    <rPh sb="35" eb="36">
      <t>ア</t>
    </rPh>
    <rPh sb="38" eb="39">
      <t>バ</t>
    </rPh>
    <rPh sb="40" eb="41">
      <t>スベ</t>
    </rPh>
    <rPh sb="42" eb="44">
      <t>タイショウ</t>
    </rPh>
    <rPh sb="50" eb="52">
      <t>カツドウ</t>
    </rPh>
    <rPh sb="52" eb="54">
      <t>キロク</t>
    </rPh>
    <rPh sb="55" eb="57">
      <t>ヨウシキ</t>
    </rPh>
    <rPh sb="57" eb="58">
      <t>ダイ</t>
    </rPh>
    <rPh sb="61" eb="62">
      <t>ゴウ</t>
    </rPh>
    <rPh sb="66" eb="68">
      <t>サンコウ</t>
    </rPh>
    <rPh sb="69" eb="71">
      <t>キサイ</t>
    </rPh>
    <rPh sb="73" eb="74">
      <t>クダ</t>
    </rPh>
    <phoneticPr fontId="3"/>
  </si>
  <si>
    <t>事務連絡別紙　第2の２（１）ア（J,AR～AZ)</t>
  </si>
  <si>
    <t>CH</t>
  </si>
  <si>
    <t>多面的機能の増進を図る活動を実施していないのに、自己評価チェックシートのⅡ問2において、記入があるのは誤り。
多面的機能の増進を図る活動を実施しているのに、自己評価チェックシートのⅡ問2において、記入がないのは誤り。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44" eb="46">
      <t>キニュウ</t>
    </rPh>
    <rPh sb="51" eb="52">
      <t>アヤマ</t>
    </rPh>
    <rPh sb="55" eb="58">
      <t>タメンテキ</t>
    </rPh>
    <rPh sb="58" eb="60">
      <t>キノウ</t>
    </rPh>
    <rPh sb="61" eb="63">
      <t>ゾウシン</t>
    </rPh>
    <rPh sb="64" eb="65">
      <t>ハカ</t>
    </rPh>
    <rPh sb="66" eb="68">
      <t>カツドウ</t>
    </rPh>
    <rPh sb="69" eb="71">
      <t>ジッシ</t>
    </rPh>
    <rPh sb="78" eb="80">
      <t>ジコ</t>
    </rPh>
    <rPh sb="80" eb="82">
      <t>ヒョウカ</t>
    </rPh>
    <rPh sb="91" eb="92">
      <t>トイ</t>
    </rPh>
    <rPh sb="98" eb="100">
      <t>キニュウ</t>
    </rPh>
    <rPh sb="105" eb="106">
      <t>アヤマ</t>
    </rPh>
    <phoneticPr fontId="15"/>
  </si>
  <si>
    <t>事務連絡別紙　第2の２（１）ウ（J,BB～BO)</t>
  </si>
  <si>
    <t>多面的機能の増進を図る活動を実施していないのに、自己評価チェックシートのⅡ問3において、いずれかの項目にチェックが入っているのは誤り。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phoneticPr fontId="15"/>
  </si>
  <si>
    <t>CJ</t>
  </si>
  <si>
    <t>エラー確認項目のいずれかにEがある。</t>
    <rPh sb="3" eb="5">
      <t>カクニン</t>
    </rPh>
    <rPh sb="5" eb="7">
      <t>コウモク</t>
    </rPh>
    <phoneticPr fontId="26"/>
  </si>
  <si>
    <t>エラーカウントW（BS～CJ)</t>
  </si>
  <si>
    <t>２）防災・減災への取組（田んぼダム、体制整備等）、鳥獣被害対策等、地域の安全性向上に係る取組について、該当するものにチェック”■”をつけてください。</t>
    <rPh sb="2" eb="4">
      <t>ボウサイ</t>
    </rPh>
    <rPh sb="5" eb="7">
      <t>ゲンサイ</t>
    </rPh>
    <rPh sb="9" eb="11">
      <t>トリクミ</t>
    </rPh>
    <rPh sb="12" eb="13">
      <t>タ</t>
    </rPh>
    <rPh sb="18" eb="20">
      <t>タイセイ</t>
    </rPh>
    <rPh sb="20" eb="22">
      <t>セイビ</t>
    </rPh>
    <rPh sb="22" eb="23">
      <t>ナド</t>
    </rPh>
    <rPh sb="25" eb="27">
      <t>チョウジュウ</t>
    </rPh>
    <rPh sb="27" eb="29">
      <t>ヒガイ</t>
    </rPh>
    <rPh sb="29" eb="31">
      <t>タイサク</t>
    </rPh>
    <rPh sb="31" eb="32">
      <t>ナド</t>
    </rPh>
    <rPh sb="33" eb="35">
      <t>チイキ</t>
    </rPh>
    <rPh sb="36" eb="38">
      <t>アンゼン</t>
    </rPh>
    <rPh sb="38" eb="39">
      <t>セイ</t>
    </rPh>
    <rPh sb="39" eb="41">
      <t>コウジョウ</t>
    </rPh>
    <rPh sb="42" eb="43">
      <t>カカ</t>
    </rPh>
    <rPh sb="44" eb="46">
      <t>トリクミ</t>
    </rPh>
    <rPh sb="51" eb="53">
      <t>ガイトウ</t>
    </rPh>
    <phoneticPr fontId="15"/>
  </si>
  <si>
    <t>１．積極的に取り組んでいる</t>
    <rPh sb="2" eb="5">
      <t>セッキョクテキ</t>
    </rPh>
    <rPh sb="6" eb="7">
      <t>ト</t>
    </rPh>
    <rPh sb="8" eb="9">
      <t>ク</t>
    </rPh>
    <phoneticPr fontId="15"/>
  </si>
  <si>
    <t>３．今後、取り組む予定である</t>
    <rPh sb="2" eb="4">
      <t>コンゴ</t>
    </rPh>
    <rPh sb="5" eb="6">
      <t>ト</t>
    </rPh>
    <rPh sb="7" eb="8">
      <t>ク</t>
    </rPh>
    <rPh sb="9" eb="11">
      <t>ヨテイ</t>
    </rPh>
    <phoneticPr fontId="15"/>
  </si>
  <si>
    <t>４．取り組むことは難しい。</t>
    <rPh sb="2" eb="3">
      <t>ト</t>
    </rPh>
    <rPh sb="4" eb="5">
      <t>ク</t>
    </rPh>
    <rPh sb="9" eb="10">
      <t>ムズカ</t>
    </rPh>
    <phoneticPr fontId="15"/>
  </si>
  <si>
    <t>４）話し合い等（推進活動）の実施状況について、該当するものにチェック”■”をつけ、年間の話し合い等の開催回数を記入してください。</t>
    <rPh sb="2" eb="3">
      <t>ハナ</t>
    </rPh>
    <rPh sb="4" eb="5">
      <t>ア</t>
    </rPh>
    <rPh sb="6" eb="7">
      <t>ナド</t>
    </rPh>
    <rPh sb="8" eb="10">
      <t>スイシン</t>
    </rPh>
    <rPh sb="10" eb="12">
      <t>カツドウ</t>
    </rPh>
    <rPh sb="14" eb="16">
      <t>ジッシ</t>
    </rPh>
    <rPh sb="16" eb="18">
      <t>ジョウキョウ</t>
    </rPh>
    <rPh sb="23" eb="25">
      <t>ガイトウ</t>
    </rPh>
    <rPh sb="41" eb="43">
      <t>ネンカン</t>
    </rPh>
    <rPh sb="44" eb="45">
      <t>ハナ</t>
    </rPh>
    <rPh sb="46" eb="47">
      <t>ア</t>
    </rPh>
    <rPh sb="48" eb="49">
      <t>ナド</t>
    </rPh>
    <rPh sb="50" eb="52">
      <t>カイサイ</t>
    </rPh>
    <rPh sb="52" eb="54">
      <t>カイスウ</t>
    </rPh>
    <rPh sb="55" eb="57">
      <t>キニュウ</t>
    </rPh>
    <phoneticPr fontId="15"/>
  </si>
  <si>
    <t>５）機能診断・補修技術や作業安全対策について該当するものにチェック”■”をつけてください。</t>
    <rPh sb="2" eb="4">
      <t>キノウ</t>
    </rPh>
    <rPh sb="4" eb="6">
      <t>シンダン</t>
    </rPh>
    <rPh sb="7" eb="9">
      <t>ホシュウ</t>
    </rPh>
    <rPh sb="9" eb="11">
      <t>ギジュツ</t>
    </rPh>
    <rPh sb="12" eb="14">
      <t>サギョウ</t>
    </rPh>
    <rPh sb="14" eb="16">
      <t>アンゼン</t>
    </rPh>
    <rPh sb="16" eb="18">
      <t>タイサク</t>
    </rPh>
    <rPh sb="22" eb="24">
      <t>ガイトウ</t>
    </rPh>
    <phoneticPr fontId="15"/>
  </si>
  <si>
    <t>取組予定</t>
    <rPh sb="0" eb="2">
      <t>トリクミ</t>
    </rPh>
    <rPh sb="2" eb="4">
      <t>ヨテイ</t>
    </rPh>
    <phoneticPr fontId="3"/>
  </si>
  <si>
    <t>防災・減災、鳥獣被害対策等地域の安全性向上に係る取り組み</t>
    <rPh sb="0" eb="2">
      <t>ボウサイ</t>
    </rPh>
    <rPh sb="3" eb="5">
      <t>ゲンサイ</t>
    </rPh>
    <rPh sb="6" eb="8">
      <t>チョウジュウ</t>
    </rPh>
    <rPh sb="8" eb="10">
      <t>ヒガイ</t>
    </rPh>
    <rPh sb="10" eb="12">
      <t>タイサク</t>
    </rPh>
    <rPh sb="12" eb="13">
      <t>ナド</t>
    </rPh>
    <rPh sb="13" eb="15">
      <t>チイキ</t>
    </rPh>
    <rPh sb="16" eb="18">
      <t>アンゼン</t>
    </rPh>
    <rPh sb="18" eb="19">
      <t>セイ</t>
    </rPh>
    <rPh sb="19" eb="21">
      <t>コウジョウ</t>
    </rPh>
    <rPh sb="22" eb="23">
      <t>カカ</t>
    </rPh>
    <rPh sb="24" eb="25">
      <t>ト</t>
    </rPh>
    <rPh sb="26" eb="27">
      <t>ク</t>
    </rPh>
    <phoneticPr fontId="15"/>
  </si>
  <si>
    <t>増進活動</t>
    <rPh sb="0" eb="2">
      <t>ゾウシン</t>
    </rPh>
    <rPh sb="2" eb="4">
      <t>カツドウ</t>
    </rPh>
    <phoneticPr fontId="15"/>
  </si>
  <si>
    <t>多面的機能の増進を図る活動</t>
    <rPh sb="0" eb="3">
      <t>タメンテキ</t>
    </rPh>
    <rPh sb="3" eb="5">
      <t>キノウ</t>
    </rPh>
    <rPh sb="6" eb="8">
      <t>ゾウシン</t>
    </rPh>
    <rPh sb="9" eb="10">
      <t>ハカ</t>
    </rPh>
    <rPh sb="11" eb="13">
      <t>カツドウ</t>
    </rPh>
    <phoneticPr fontId="15"/>
  </si>
  <si>
    <t>①多面的機能の増進を図る活動に取り組んでいない</t>
    <rPh sb="1" eb="4">
      <t>タメンテキ</t>
    </rPh>
    <rPh sb="4" eb="6">
      <t>キノウ</t>
    </rPh>
    <rPh sb="7" eb="9">
      <t>ゾウシン</t>
    </rPh>
    <rPh sb="10" eb="11">
      <t>ハカ</t>
    </rPh>
    <rPh sb="12" eb="14">
      <t>カツドウ</t>
    </rPh>
    <rPh sb="15" eb="16">
      <t>ト</t>
    </rPh>
    <rPh sb="17" eb="18">
      <t>ク</t>
    </rPh>
    <phoneticPr fontId="3"/>
  </si>
  <si>
    <t>遊休農地の有効活用</t>
    <rPh sb="0" eb="4">
      <t>ユウキュウノウチ</t>
    </rPh>
    <rPh sb="5" eb="7">
      <t>ユウコウ</t>
    </rPh>
    <rPh sb="7" eb="9">
      <t>カツヨウ</t>
    </rPh>
    <phoneticPr fontId="3"/>
  </si>
  <si>
    <t>ｂ.</t>
  </si>
  <si>
    <t>地域住民による直営施工</t>
    <rPh sb="0" eb="4">
      <t>チイキジュウミン</t>
    </rPh>
    <rPh sb="7" eb="9">
      <t>チョクエイ</t>
    </rPh>
    <rPh sb="9" eb="11">
      <t>セコウ</t>
    </rPh>
    <phoneticPr fontId="3"/>
  </si>
  <si>
    <t>防災・減災力の強化</t>
    <rPh sb="0" eb="2">
      <t>ボウサイ</t>
    </rPh>
    <rPh sb="3" eb="6">
      <t>ゲンサイリョク</t>
    </rPh>
    <rPh sb="7" eb="9">
      <t>キョウカ</t>
    </rPh>
    <phoneticPr fontId="3"/>
  </si>
  <si>
    <t>その他</t>
    <rPh sb="2" eb="3">
      <t>タ</t>
    </rPh>
    <phoneticPr fontId="3"/>
  </si>
  <si>
    <t>実施した活動の内容</t>
    <rPh sb="0" eb="2">
      <t>ジッシ</t>
    </rPh>
    <rPh sb="4" eb="6">
      <t>カツドウ</t>
    </rPh>
    <rPh sb="7" eb="9">
      <t>ナイヨウ</t>
    </rPh>
    <phoneticPr fontId="3"/>
  </si>
  <si>
    <t>取り組んでみてよかったこと、成果等</t>
    <rPh sb="0" eb="1">
      <t>ト</t>
    </rPh>
    <rPh sb="2" eb="3">
      <t>ク</t>
    </rPh>
    <rPh sb="14" eb="16">
      <t>セイカ</t>
    </rPh>
    <rPh sb="16" eb="17">
      <t>ナド</t>
    </rPh>
    <phoneticPr fontId="3"/>
  </si>
  <si>
    <t>a.</t>
  </si>
  <si>
    <t>d.</t>
  </si>
  <si>
    <t>f.</t>
  </si>
  <si>
    <t>h.</t>
  </si>
  <si>
    <t>６）「多面的機能の増進を図る活動」について該当するものにチェック”■”をつけてください。</t>
    <rPh sb="3" eb="6">
      <t>タメンテキ</t>
    </rPh>
    <rPh sb="6" eb="8">
      <t>キノウ</t>
    </rPh>
    <rPh sb="9" eb="11">
      <t>ゾウシン</t>
    </rPh>
    <rPh sb="12" eb="13">
      <t>ハカ</t>
    </rPh>
    <rPh sb="14" eb="16">
      <t>カツドウ</t>
    </rPh>
    <rPh sb="21" eb="23">
      <t>ガイトウ</t>
    </rPh>
    <phoneticPr fontId="15"/>
  </si>
  <si>
    <r>
      <t>　多面的機能支払交付金は、</t>
    </r>
    <r>
      <rPr>
        <u/>
        <sz val="16"/>
        <color theme="1"/>
        <rFont val="HG丸ｺﾞｼｯｸM-PRO"/>
      </rPr>
      <t>地域資源（例えば、皆さんで共同管理している水路や農道など）を保全管理するための共同活動に対して支援</t>
    </r>
    <r>
      <rPr>
        <sz val="16"/>
        <color theme="1"/>
        <rFont val="HG丸ｺﾞｼｯｸM-PRO"/>
      </rPr>
      <t>を行うことで、</t>
    </r>
    <r>
      <rPr>
        <u/>
        <sz val="16"/>
        <color theme="1"/>
        <rFont val="HG丸ｺﾞｼｯｸM-PRO"/>
      </rPr>
      <t>農業・農村の有する多面的機能が今後とも適切に維持・発揮</t>
    </r>
    <r>
      <rPr>
        <sz val="16"/>
        <color theme="1"/>
        <rFont val="HG丸ｺﾞｼｯｸM-PRO"/>
      </rPr>
      <t>されるとともに、</t>
    </r>
    <r>
      <rPr>
        <u/>
        <sz val="16"/>
        <color theme="1"/>
        <rFont val="HG丸ｺﾞｼｯｸM-PRO"/>
      </rPr>
      <t>構造改革（担い手農業者への農地集積等）の後押し</t>
    </r>
    <r>
      <rPr>
        <sz val="16"/>
        <color theme="1"/>
        <rFont val="HG丸ｺﾞｼｯｸM-PRO"/>
      </rPr>
      <t>をすることを目的にしています。
　この「自己評価チェックシート」は、活動組織の</t>
    </r>
    <r>
      <rPr>
        <u/>
        <sz val="16"/>
        <color theme="1"/>
        <rFont val="HG丸ｺﾞｼｯｸM-PRO"/>
      </rPr>
      <t>これまでの活動を定期的に振り返り、活動の実施状況や効果、活動による地域の変化等を点検</t>
    </r>
    <r>
      <rPr>
        <sz val="16"/>
        <color theme="1"/>
        <rFont val="HG丸ｺﾞｼｯｸM-PRO"/>
      </rPr>
      <t>することにより、</t>
    </r>
    <r>
      <rPr>
        <u/>
        <sz val="16"/>
        <color theme="1"/>
        <rFont val="HG丸ｺﾞｼｯｸM-PRO"/>
      </rPr>
      <t>活動の効果的・効率的な実施に活用</t>
    </r>
    <r>
      <rPr>
        <sz val="16"/>
        <color theme="1"/>
        <rFont val="HG丸ｺﾞｼｯｸM-PRO"/>
      </rPr>
      <t>することを目的としています。</t>
    </r>
    <rPh sb="1" eb="4">
      <t>タメンテキ</t>
    </rPh>
    <rPh sb="4" eb="6">
      <t>キノウ</t>
    </rPh>
    <rPh sb="6" eb="8">
      <t>シハラ</t>
    </rPh>
    <rPh sb="8" eb="11">
      <t>コウフキン</t>
    </rPh>
    <rPh sb="18" eb="19">
      <t>タト</t>
    </rPh>
    <rPh sb="22" eb="23">
      <t>ミナ</t>
    </rPh>
    <rPh sb="26" eb="28">
      <t>キョウドウ</t>
    </rPh>
    <rPh sb="28" eb="30">
      <t>カンリ</t>
    </rPh>
    <rPh sb="34" eb="36">
      <t>スイロ</t>
    </rPh>
    <rPh sb="37" eb="39">
      <t>ノウドウ</t>
    </rPh>
    <rPh sb="52" eb="54">
      <t>キョウドウ</t>
    </rPh>
    <rPh sb="54" eb="56">
      <t>カツドウ</t>
    </rPh>
    <rPh sb="57" eb="58">
      <t>タイ</t>
    </rPh>
    <rPh sb="60" eb="62">
      <t>シエン</t>
    </rPh>
    <rPh sb="63" eb="64">
      <t>オコナ</t>
    </rPh>
    <rPh sb="69" eb="71">
      <t>ノウギョウ</t>
    </rPh>
    <rPh sb="72" eb="74">
      <t>ノウソン</t>
    </rPh>
    <rPh sb="75" eb="76">
      <t>ユウ</t>
    </rPh>
    <rPh sb="78" eb="81">
      <t>タメンテキ</t>
    </rPh>
    <rPh sb="81" eb="83">
      <t>キノウ</t>
    </rPh>
    <rPh sb="84" eb="86">
      <t>コンゴ</t>
    </rPh>
    <rPh sb="88" eb="90">
      <t>テキセツ</t>
    </rPh>
    <rPh sb="91" eb="93">
      <t>イジ</t>
    </rPh>
    <rPh sb="94" eb="96">
      <t>ハッキ</t>
    </rPh>
    <rPh sb="104" eb="106">
      <t>コウゾウ</t>
    </rPh>
    <rPh sb="106" eb="108">
      <t>カイカク</t>
    </rPh>
    <rPh sb="112" eb="115">
      <t>ノウギョウシャ</t>
    </rPh>
    <rPh sb="121" eb="122">
      <t>トウ</t>
    </rPh>
    <rPh sb="124" eb="126">
      <t>アトオ</t>
    </rPh>
    <rPh sb="133" eb="135">
      <t>モクテキ</t>
    </rPh>
    <rPh sb="148" eb="150">
      <t>ジコ</t>
    </rPh>
    <rPh sb="150" eb="152">
      <t>ヒョウカ</t>
    </rPh>
    <rPh sb="162" eb="164">
      <t>カツドウ</t>
    </rPh>
    <rPh sb="164" eb="166">
      <t>ソシキ</t>
    </rPh>
    <rPh sb="172" eb="174">
      <t>カツドウ</t>
    </rPh>
    <rPh sb="175" eb="178">
      <t>テイキテキ</t>
    </rPh>
    <rPh sb="179" eb="180">
      <t>フ</t>
    </rPh>
    <rPh sb="181" eb="182">
      <t>カエ</t>
    </rPh>
    <rPh sb="184" eb="186">
      <t>カツドウ</t>
    </rPh>
    <rPh sb="187" eb="189">
      <t>ジッシ</t>
    </rPh>
    <rPh sb="189" eb="191">
      <t>ジョウキョウ</t>
    </rPh>
    <rPh sb="192" eb="194">
      <t>コウカ</t>
    </rPh>
    <rPh sb="195" eb="197">
      <t>カツドウ</t>
    </rPh>
    <rPh sb="200" eb="202">
      <t>チイキ</t>
    </rPh>
    <rPh sb="203" eb="205">
      <t>ヘンカ</t>
    </rPh>
    <rPh sb="205" eb="206">
      <t>トウ</t>
    </rPh>
    <rPh sb="207" eb="209">
      <t>テンケン</t>
    </rPh>
    <rPh sb="217" eb="219">
      <t>カツドウ</t>
    </rPh>
    <rPh sb="220" eb="223">
      <t>コウカテキ</t>
    </rPh>
    <rPh sb="224" eb="227">
      <t>コウリツテキ</t>
    </rPh>
    <rPh sb="228" eb="230">
      <t>ジッシ</t>
    </rPh>
    <rPh sb="231" eb="233">
      <t>カツヨウ</t>
    </rPh>
    <rPh sb="238" eb="240">
      <t>モクテキ</t>
    </rPh>
    <phoneticPr fontId="15"/>
  </si>
  <si>
    <t>実施していない</t>
    <rPh sb="0" eb="2">
      <t>ジッシ</t>
    </rPh>
    <phoneticPr fontId="15"/>
  </si>
  <si>
    <r>
      <t>③活動参加者、活動組織の役員等の年齢構成</t>
    </r>
    <r>
      <rPr>
        <vertAlign val="superscript"/>
        <sz val="12"/>
        <color theme="1"/>
        <rFont val="HG丸ｺﾞｼｯｸM-PRO"/>
      </rPr>
      <t>※</t>
    </r>
    <rPh sb="1" eb="3">
      <t>カツドウ</t>
    </rPh>
    <rPh sb="3" eb="6">
      <t>サンカシャ</t>
    </rPh>
    <rPh sb="7" eb="9">
      <t>カツドウ</t>
    </rPh>
    <rPh sb="9" eb="11">
      <t>ソシキ</t>
    </rPh>
    <rPh sb="12" eb="14">
      <t>ヤクイン</t>
    </rPh>
    <rPh sb="14" eb="15">
      <t>ナド</t>
    </rPh>
    <rPh sb="16" eb="18">
      <t>ネンレイ</t>
    </rPh>
    <rPh sb="18" eb="20">
      <t>コウセイ</t>
    </rPh>
    <phoneticPr fontId="15"/>
  </si>
  <si>
    <r>
      <t>①話し合い等の実施状況</t>
    </r>
    <r>
      <rPr>
        <vertAlign val="superscript"/>
        <sz val="12"/>
        <color theme="1"/>
        <rFont val="HG丸ｺﾞｼｯｸM-PRO"/>
      </rPr>
      <t>※</t>
    </r>
    <rPh sb="1" eb="2">
      <t>ハナ</t>
    </rPh>
    <rPh sb="3" eb="4">
      <t>ア</t>
    </rPh>
    <rPh sb="5" eb="6">
      <t>ナド</t>
    </rPh>
    <rPh sb="7" eb="9">
      <t>ジッシ</t>
    </rPh>
    <rPh sb="9" eb="11">
      <t>ジョウキョウ</t>
    </rPh>
    <phoneticPr fontId="15"/>
  </si>
  <si>
    <t>７）多面的機能支払制度の活動として実施した活動の内容（広報活動を含む）と、取り組んでみてよかったこと、成果等について、記入してください。</t>
    <rPh sb="2" eb="7">
      <t>タメンテキキノウ</t>
    </rPh>
    <rPh sb="7" eb="11">
      <t>シハライセイド</t>
    </rPh>
    <rPh sb="12" eb="14">
      <t>カツドウ</t>
    </rPh>
    <rPh sb="17" eb="19">
      <t>ジッシ</t>
    </rPh>
    <rPh sb="21" eb="23">
      <t>カツドウ</t>
    </rPh>
    <rPh sb="24" eb="26">
      <t>ナイヨウ</t>
    </rPh>
    <rPh sb="27" eb="29">
      <t>コウホウ</t>
    </rPh>
    <rPh sb="29" eb="31">
      <t>カツドウ</t>
    </rPh>
    <rPh sb="32" eb="33">
      <t>フク</t>
    </rPh>
    <rPh sb="37" eb="38">
      <t>ト</t>
    </rPh>
    <rPh sb="39" eb="40">
      <t>ク</t>
    </rPh>
    <rPh sb="51" eb="53">
      <t>セイカ</t>
    </rPh>
    <rPh sb="53" eb="54">
      <t>トウ</t>
    </rPh>
    <rPh sb="59" eb="61">
      <t>キニュウ</t>
    </rPh>
    <phoneticPr fontId="3"/>
  </si>
  <si>
    <t>②増進活動に取り組んでいる</t>
    <rPh sb="1" eb="5">
      <t>ゾウシンカツドウ</t>
    </rPh>
    <rPh sb="6" eb="7">
      <t>ト</t>
    </rPh>
    <rPh sb="8" eb="9">
      <t>ク</t>
    </rPh>
    <phoneticPr fontId="3"/>
  </si>
  <si>
    <t>●</t>
  </si>
  <si>
    <t>１）該当する項目（◎、○、△、×）を選択し、チェック”■”をつけてください。</t>
    <rPh sb="2" eb="4">
      <t>ガイトウ</t>
    </rPh>
    <rPh sb="6" eb="8">
      <t>コウモク</t>
    </rPh>
    <rPh sb="18" eb="20">
      <t>センタク</t>
    </rPh>
    <phoneticPr fontId="15"/>
  </si>
  <si>
    <t>※ 無記入は不可。未取組年度は「0」を記入</t>
    <rPh sb="2" eb="5">
      <t>ムキニュウ</t>
    </rPh>
    <rPh sb="6" eb="8">
      <t>フカ</t>
    </rPh>
    <rPh sb="9" eb="12">
      <t>ミトリクミ</t>
    </rPh>
    <rPh sb="12" eb="14">
      <t>ネンド</t>
    </rPh>
    <rPh sb="19" eb="21">
      <t>キニュウ</t>
    </rPh>
    <phoneticPr fontId="3"/>
  </si>
  <si>
    <t>※ 無記入は不可。該当なしは「0」を記入</t>
    <rPh sb="2" eb="5">
      <t>ムキニュウ</t>
    </rPh>
    <rPh sb="6" eb="8">
      <t>フカ</t>
    </rPh>
    <rPh sb="9" eb="11">
      <t>ガイトウ</t>
    </rPh>
    <rPh sb="18" eb="20">
      <t>キニュウ</t>
    </rPh>
    <phoneticPr fontId="3"/>
  </si>
  <si>
    <t>※ 無記入は不可。未実施は「0」を記入</t>
    <rPh sb="2" eb="5">
      <t>ムキニュウ</t>
    </rPh>
    <rPh sb="6" eb="8">
      <t>フカ</t>
    </rPh>
    <rPh sb="9" eb="10">
      <t>ミ</t>
    </rPh>
    <rPh sb="10" eb="12">
      <t>ジッシ</t>
    </rPh>
    <rPh sb="17" eb="19">
      <t>キニュウ</t>
    </rPh>
    <phoneticPr fontId="3"/>
  </si>
  <si>
    <t>※ 振り返りのため、無記入や「特になし」を避け、課題等を記入してください。</t>
    <rPh sb="10" eb="13">
      <t>ムキニュウ</t>
    </rPh>
    <rPh sb="15" eb="16">
      <t>トク</t>
    </rPh>
    <rPh sb="21" eb="22">
      <t>サ</t>
    </rPh>
    <rPh sb="24" eb="27">
      <t>カダイトウ</t>
    </rPh>
    <rPh sb="28" eb="30">
      <t>キニュウ</t>
    </rPh>
    <phoneticPr fontId="3"/>
  </si>
  <si>
    <r>
      <t>「多面的機能の増進を図る活動」（広報活動を含む）を実施することによって、効果が高まった、あるいは、現れる見込みが高まったものについて「増進活動」の欄にチェック”■”してください。（複数選択可：多面的機能の増進を図る活動を実施している組織のみ）
　</t>
    </r>
    <r>
      <rPr>
        <sz val="14"/>
        <color rgb="FFFF0000"/>
        <rFont val="HG丸ｺﾞｼｯｸM-PRO"/>
      </rPr>
      <t>※</t>
    </r>
    <r>
      <rPr>
        <u/>
        <sz val="14"/>
        <color rgb="FFFF0000"/>
        <rFont val="HG丸ｺﾞｼｯｸM-PRO"/>
      </rPr>
      <t>Ⅰ問１ ６）で「②多面的機能の増進を図る活動に取り組んでいる」と回答し、増進を図る活動をしている者は、「増進活動」の欄のチェックを必ず行ってください。</t>
    </r>
    <rPh sb="1" eb="4">
      <t>タメンテキ</t>
    </rPh>
    <rPh sb="4" eb="6">
      <t>キノウ</t>
    </rPh>
    <rPh sb="7" eb="9">
      <t>ゾウシン</t>
    </rPh>
    <rPh sb="10" eb="11">
      <t>ハカ</t>
    </rPh>
    <rPh sb="12" eb="14">
      <t>カツドウ</t>
    </rPh>
    <rPh sb="16" eb="18">
      <t>コウホウ</t>
    </rPh>
    <rPh sb="18" eb="20">
      <t>カツドウ</t>
    </rPh>
    <rPh sb="21" eb="22">
      <t>フク</t>
    </rPh>
    <rPh sb="25" eb="27">
      <t>ジッシ</t>
    </rPh>
    <rPh sb="36" eb="38">
      <t>コウカ</t>
    </rPh>
    <rPh sb="39" eb="40">
      <t>タカ</t>
    </rPh>
    <rPh sb="49" eb="50">
      <t>アラワ</t>
    </rPh>
    <rPh sb="52" eb="54">
      <t>ミコ</t>
    </rPh>
    <rPh sb="56" eb="57">
      <t>タカ</t>
    </rPh>
    <rPh sb="67" eb="71">
      <t>ゾウシンカツドウ</t>
    </rPh>
    <rPh sb="73" eb="74">
      <t>ラン</t>
    </rPh>
    <rPh sb="96" eb="99">
      <t>タメンテキ</t>
    </rPh>
    <rPh sb="99" eb="101">
      <t>キノウ</t>
    </rPh>
    <rPh sb="102" eb="104">
      <t>ゾウシン</t>
    </rPh>
    <rPh sb="105" eb="106">
      <t>ハカ</t>
    </rPh>
    <rPh sb="107" eb="109">
      <t>カツドウ</t>
    </rPh>
    <rPh sb="110" eb="112">
      <t>ジッシ</t>
    </rPh>
    <rPh sb="116" eb="118">
      <t>ソシキ</t>
    </rPh>
    <rPh sb="189" eb="190">
      <t>カナラ</t>
    </rPh>
    <phoneticPr fontId="15"/>
  </si>
  <si>
    <t>環境</t>
    <rPh sb="0" eb="2">
      <t>カンキョウ</t>
    </rPh>
    <phoneticPr fontId="15"/>
  </si>
  <si>
    <t>効果（環境）</t>
    <rPh sb="0" eb="2">
      <t>コウカ</t>
    </rPh>
    <rPh sb="3" eb="5">
      <t>カンキョウ</t>
    </rPh>
    <phoneticPr fontId="15"/>
  </si>
  <si>
    <t>効果（社会）</t>
    <rPh sb="0" eb="2">
      <t>コウカ</t>
    </rPh>
    <rPh sb="3" eb="5">
      <t>シャカイ</t>
    </rPh>
    <phoneticPr fontId="15"/>
  </si>
  <si>
    <t>役員等平均年齢</t>
    <rPh sb="0" eb="2">
      <t>ヤクイン</t>
    </rPh>
    <rPh sb="2" eb="3">
      <t>ナド</t>
    </rPh>
    <rPh sb="3" eb="5">
      <t>ヘイキン</t>
    </rPh>
    <rPh sb="5" eb="7">
      <t>ネンレイ</t>
    </rPh>
    <phoneticPr fontId="3"/>
  </si>
  <si>
    <t>標準偏差</t>
    <rPh sb="0" eb="2">
      <t>ヒョウジュン</t>
    </rPh>
    <rPh sb="2" eb="4">
      <t>ヘンサ</t>
    </rPh>
    <phoneticPr fontId="3"/>
  </si>
  <si>
    <t>平均値</t>
    <rPh sb="0" eb="3">
      <t>ヘイキンチ</t>
    </rPh>
    <phoneticPr fontId="15"/>
  </si>
  <si>
    <t>標準偏差</t>
    <rPh sb="0" eb="2">
      <t>ヒョウジュン</t>
    </rPh>
    <rPh sb="2" eb="4">
      <t>ヘンサ</t>
    </rPh>
    <phoneticPr fontId="15"/>
  </si>
  <si>
    <t>継続等に向けた取組
（ガバナンス）</t>
    <rPh sb="0" eb="2">
      <t>ケイゾク</t>
    </rPh>
    <rPh sb="2" eb="3">
      <t>ナド</t>
    </rPh>
    <rPh sb="4" eb="5">
      <t>ム</t>
    </rPh>
    <rPh sb="7" eb="9">
      <t>トリクミ</t>
    </rPh>
    <phoneticPr fontId="15"/>
  </si>
  <si>
    <t>活動実施状況
（ガバナンス）</t>
    <rPh sb="0" eb="2">
      <t>カツドウ</t>
    </rPh>
    <rPh sb="2" eb="4">
      <t>ジッシ</t>
    </rPh>
    <rPh sb="4" eb="6">
      <t>ジョウキョウ</t>
    </rPh>
    <phoneticPr fontId="15"/>
  </si>
  <si>
    <t>継続等に向けた
取組（環境）</t>
    <rPh sb="0" eb="2">
      <t>ケイゾク</t>
    </rPh>
    <rPh sb="2" eb="3">
      <t>ナド</t>
    </rPh>
    <rPh sb="4" eb="5">
      <t>ム</t>
    </rPh>
    <rPh sb="8" eb="10">
      <t>トリクミ</t>
    </rPh>
    <rPh sb="11" eb="13">
      <t>カンキョウ</t>
    </rPh>
    <phoneticPr fontId="15"/>
  </si>
  <si>
    <t>継続等向けた
取組（社会）</t>
    <rPh sb="0" eb="2">
      <t>ケイゾク</t>
    </rPh>
    <rPh sb="2" eb="3">
      <t>ナド</t>
    </rPh>
    <rPh sb="3" eb="4">
      <t>ム</t>
    </rPh>
    <rPh sb="7" eb="9">
      <t>トリクミ</t>
    </rPh>
    <rPh sb="10" eb="12">
      <t>シャカイ</t>
    </rPh>
    <phoneticPr fontId="15"/>
  </si>
  <si>
    <t>偏差値</t>
    <rPh sb="0" eb="3">
      <t>ヘンサチ</t>
    </rPh>
    <phoneticPr fontId="15"/>
  </si>
  <si>
    <t>全国平均</t>
    <rPh sb="0" eb="2">
      <t>ゼンコク</t>
    </rPh>
    <rPh sb="2" eb="4">
      <t>ヘイキン</t>
    </rPh>
    <phoneticPr fontId="15"/>
  </si>
  <si>
    <t>令和６年度</t>
    <rPh sb="0" eb="2">
      <t>レイワ</t>
    </rPh>
    <rPh sb="3" eb="4">
      <t>ネン</t>
    </rPh>
    <rPh sb="4" eb="5">
      <t>ド</t>
    </rPh>
    <phoneticPr fontId="15"/>
  </si>
  <si>
    <t>注）スコアは全国平均を50点とした場合の点数、平均の上段はスコアの平均値、下段はその偏差値、以下同様</t>
    <rPh sb="0" eb="1">
      <t>チュウ</t>
    </rPh>
    <rPh sb="6" eb="8">
      <t>ゼンコク</t>
    </rPh>
    <rPh sb="8" eb="10">
      <t>ヘイキン</t>
    </rPh>
    <rPh sb="13" eb="14">
      <t>テン</t>
    </rPh>
    <rPh sb="17" eb="19">
      <t>バアイ</t>
    </rPh>
    <rPh sb="20" eb="22">
      <t>テンスウ</t>
    </rPh>
    <rPh sb="23" eb="25">
      <t>ヘイキン</t>
    </rPh>
    <rPh sb="26" eb="27">
      <t>ウエ</t>
    </rPh>
    <rPh sb="27" eb="28">
      <t>ダン</t>
    </rPh>
    <rPh sb="33" eb="36">
      <t>ヘイキンチ</t>
    </rPh>
    <rPh sb="37" eb="39">
      <t>カダン</t>
    </rPh>
    <rPh sb="42" eb="45">
      <t>ヘンサチ</t>
    </rPh>
    <rPh sb="46" eb="48">
      <t>イカ</t>
    </rPh>
    <rPh sb="48" eb="50">
      <t>ドウヨウ</t>
    </rPh>
    <phoneticPr fontId="15"/>
  </si>
  <si>
    <t>スコア一覧を参照して算出</t>
    <rPh sb="3" eb="5">
      <t>イチラン</t>
    </rPh>
    <rPh sb="6" eb="8">
      <t>サンショウ</t>
    </rPh>
    <rPh sb="10" eb="12">
      <t>サンシュツ</t>
    </rPh>
    <phoneticPr fontId="3"/>
  </si>
  <si>
    <t>※R4-R6評価（R5-R7業務）の結果を用いてスコア、偏差値を算定</t>
    <rPh sb="6" eb="8">
      <t>ヒョウカ</t>
    </rPh>
    <rPh sb="14" eb="16">
      <t>ギョウム</t>
    </rPh>
    <rPh sb="18" eb="20">
      <t>ケッカ</t>
    </rPh>
    <rPh sb="21" eb="22">
      <t>モチ</t>
    </rPh>
    <rPh sb="28" eb="31">
      <t>ヘンサチ</t>
    </rPh>
    <rPh sb="32" eb="34">
      <t>サンテイ</t>
    </rPh>
    <phoneticPr fontId="3"/>
  </si>
  <si>
    <t>富山県</t>
    <rPh sb="0" eb="3">
      <t>トヤマケン</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</si>
</sst>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9">
    <numFmt numFmtId="176" formatCode="#,##0_ "/>
    <numFmt numFmtId="177" formatCode="#,##0.0;[Red]\-#,##0.0"/>
    <numFmt numFmtId="178" formatCode="#,##0&quot; 人&quot;"/>
    <numFmt numFmtId="179" formatCode="#,##0&quot; 回&quot;"/>
    <numFmt numFmtId="180" formatCode="0.0%"/>
    <numFmt numFmtId="181" formatCode="0.0"/>
    <numFmt numFmtId="182" formatCode="&quot;(&quot;#,##0.0&quot;)&quot;"/>
    <numFmt numFmtId="183" formatCode="#,##0.000_ ;[Red]\-#,##0.000\ "/>
    <numFmt numFmtId="184" formatCode="#.#0&quot; %&quot;"/>
  </numFmts>
  <fonts count="28">
    <font>
      <sz val="11"/>
      <color theme="1"/>
      <name val="ＭＳ Ｐゴシック"/>
      <family val="3"/>
      <scheme val="minor"/>
    </font>
    <font>
      <sz val="11"/>
      <color theme="1"/>
      <name val="ＭＳ Ｐゴシック"/>
      <family val="3"/>
      <scheme val="minor"/>
    </font>
    <font>
      <sz val="11"/>
      <color auto="1"/>
      <name val="ＭＳ Ｐゴシック"/>
      <family val="3"/>
    </font>
    <font>
      <sz val="11"/>
      <color theme="1"/>
      <name val="ＭＳ Ｐゴシック"/>
      <family val="3"/>
      <scheme val="minor"/>
    </font>
    <font>
      <sz val="11"/>
      <color theme="1"/>
      <name val="HG丸ｺﾞｼｯｸM-PRO"/>
      <family val="3"/>
    </font>
    <font>
      <sz val="26"/>
      <color theme="1"/>
      <name val="HG丸ｺﾞｼｯｸM-PRO"/>
      <family val="3"/>
    </font>
    <font>
      <sz val="16"/>
      <color theme="1"/>
      <name val="HG丸ｺﾞｼｯｸM-PRO"/>
      <family val="3"/>
    </font>
    <font>
      <b/>
      <i/>
      <sz val="16"/>
      <color theme="1"/>
      <name val="HG丸ｺﾞｼｯｸM-PRO"/>
      <family val="3"/>
    </font>
    <font>
      <sz val="14"/>
      <color theme="1"/>
      <name val="HG丸ｺﾞｼｯｸM-PRO"/>
      <family val="3"/>
    </font>
    <font>
      <sz val="12"/>
      <color theme="1"/>
      <name val="HG丸ｺﾞｼｯｸM-PRO"/>
      <family val="3"/>
    </font>
    <font>
      <sz val="10"/>
      <color theme="1"/>
      <name val="ＭＳ Ｐゴシック"/>
      <family val="3"/>
      <scheme val="minor"/>
    </font>
    <font>
      <sz val="11"/>
      <color rgb="FFFF0000"/>
      <name val="HG丸ｺﾞｼｯｸM-PRO"/>
      <family val="3"/>
    </font>
    <font>
      <sz val="11"/>
      <color rgb="FFFF0000"/>
      <name val="ＭＳ Ｐゴシック"/>
      <family val="3"/>
      <scheme val="minor"/>
    </font>
    <font>
      <sz val="10"/>
      <color theme="1"/>
      <name val="HG丸ｺﾞｼｯｸM-PRO"/>
      <family val="3"/>
    </font>
    <font>
      <sz val="8"/>
      <color theme="1"/>
      <name val="HG丸ｺﾞｼｯｸM-PRO"/>
      <family val="3"/>
    </font>
    <font>
      <sz val="6"/>
      <color auto="1"/>
      <name val="ＭＳ Ｐゴシック"/>
      <family val="3"/>
      <scheme val="minor"/>
    </font>
    <font>
      <b/>
      <sz val="16"/>
      <color auto="1"/>
      <name val="ＭＳ Ｐゴシック"/>
      <family val="3"/>
      <scheme val="minor"/>
    </font>
    <font>
      <sz val="16"/>
      <color auto="1"/>
      <name val="HG丸ｺﾞｼｯｸM-PRO"/>
      <family val="3"/>
    </font>
    <font>
      <b/>
      <sz val="14"/>
      <color auto="1"/>
      <name val="ＭＳ Ｐゴシック"/>
      <family val="3"/>
      <scheme val="minor"/>
    </font>
    <font>
      <b/>
      <sz val="11"/>
      <color auto="1"/>
      <name val="ＭＳ Ｐゴシック"/>
      <family val="3"/>
      <scheme val="minor"/>
    </font>
    <font>
      <sz val="9"/>
      <color auto="1"/>
      <name val="ＭＳ Ｐゴシック"/>
      <family val="3"/>
      <scheme val="minor"/>
    </font>
    <font>
      <b/>
      <sz val="11"/>
      <color theme="1"/>
      <name val="ＭＳ Ｐゴシック"/>
      <family val="3"/>
      <scheme val="minor"/>
    </font>
    <font>
      <b/>
      <sz val="11"/>
      <color theme="3"/>
      <name val="ＭＳ Ｐゴシック"/>
      <family val="3"/>
      <scheme val="minor"/>
    </font>
    <font>
      <b/>
      <sz val="14"/>
      <color theme="1"/>
      <name val="ＭＳ Ｐゴシック"/>
      <family val="3"/>
      <scheme val="minor"/>
    </font>
    <font>
      <sz val="9"/>
      <color theme="1"/>
      <name val="ＭＳ Ｐゴシック"/>
      <family val="3"/>
      <scheme val="minor"/>
    </font>
    <font>
      <sz val="14"/>
      <color theme="1"/>
      <name val="ＭＳ Ｐゴシック"/>
      <family val="3"/>
      <scheme val="minor"/>
    </font>
    <font>
      <sz val="11"/>
      <color theme="1"/>
      <name val="HG丸ｺﾞｼｯｸM-PRO"/>
      <family val="3"/>
    </font>
    <font>
      <sz val="26"/>
      <color theme="1"/>
      <name val="HG丸ｺﾞｼｯｸM-PRO"/>
      <family val="3"/>
    </font>
  </fonts>
  <fills count="18">
    <fill>
      <patternFill patternType="none"/>
    </fill>
    <fill>
      <patternFill patternType="gray125"/>
    </fill>
    <fill>
      <patternFill patternType="solid">
        <fgColor theme="9" tint="0.6"/>
        <bgColor indexed="64"/>
      </patternFill>
    </fill>
    <fill>
      <patternFill patternType="solid">
        <fgColor theme="8" tint="0.8"/>
        <bgColor indexed="64"/>
      </patternFill>
    </fill>
    <fill>
      <patternFill patternType="solid">
        <fgColor rgb="FF00B0F0"/>
        <bgColor indexed="64"/>
      </patternFill>
    </fill>
    <fill>
      <patternFill patternType="solid">
        <fgColor theme="9" tint="0.4"/>
        <bgColor indexed="64"/>
      </patternFill>
    </fill>
    <fill>
      <patternFill patternType="solid">
        <fgColor rgb="FFFFFF99"/>
        <bgColor indexed="64"/>
      </patternFill>
    </fill>
    <fill>
      <patternFill patternType="solid">
        <fgColor theme="0"/>
        <bgColor indexed="64"/>
      </patternFill>
    </fill>
    <fill>
      <patternFill patternType="solid">
        <fgColor rgb="FFFFFFCC"/>
        <bgColor indexed="64"/>
      </patternFill>
    </fill>
    <fill>
      <patternFill patternType="solid">
        <fgColor rgb="FFFFFF66"/>
        <bgColor indexed="64"/>
      </patternFill>
    </fill>
    <fill>
      <patternFill patternType="solid">
        <fgColor rgb="FFFFFF00"/>
        <bgColor indexed="64"/>
      </patternFill>
    </fill>
    <fill>
      <patternFill patternType="solid">
        <fgColor rgb="FFFFCC00"/>
        <bgColor indexed="64"/>
      </patternFill>
    </fill>
    <fill>
      <patternFill patternType="solid">
        <fgColor theme="6" tint="0.8"/>
        <bgColor indexed="64"/>
      </patternFill>
    </fill>
    <fill>
      <patternFill patternType="solid">
        <fgColor theme="5" tint="0.8"/>
        <bgColor indexed="64"/>
      </patternFill>
    </fill>
    <fill>
      <patternFill patternType="solid">
        <fgColor theme="9" tint="0.8"/>
        <bgColor indexed="64"/>
      </patternFill>
    </fill>
    <fill>
      <patternFill patternType="solid">
        <fgColor rgb="FFCCFFCC"/>
        <bgColor indexed="64"/>
      </patternFill>
    </fill>
    <fill>
      <patternFill patternType="solid">
        <fgColor rgb="FFFFC7CE"/>
        <bgColor indexed="64"/>
      </patternFill>
    </fill>
    <fill>
      <patternFill patternType="solid">
        <fgColor rgb="FFFFEB9C"/>
        <bgColor indexed="64"/>
      </patternFill>
    </fill>
  </fills>
  <borders count="17">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7">
    <xf numFmtId="0" fontId="0" fillId="0" borderId="0"/>
    <xf numFmtId="0" fontId="1" fillId="0" borderId="0"/>
    <xf numFmtId="0" fontId="2"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459">
    <xf numFmtId="0" fontId="0" fillId="0" borderId="0" xfId="0"/>
    <xf numFmtId="0" fontId="0" fillId="0" borderId="0" xfId="0" applyAlignment="1">
      <alignment horizontal="center"/>
    </xf>
    <xf numFmtId="0" fontId="4" fillId="0" borderId="0" xfId="0" applyFont="1" applyAlignment="1">
      <alignment vertical="center"/>
    </xf>
    <xf numFmtId="0" fontId="0" fillId="0" borderId="0" xfId="0" applyAlignment="1">
      <alignment vertical="center"/>
    </xf>
    <xf numFmtId="0" fontId="5" fillId="0" borderId="0" xfId="0" applyFont="1" applyAlignment="1">
      <alignment vertical="center"/>
    </xf>
    <xf numFmtId="0" fontId="5" fillId="0" borderId="0" xfId="0" applyFont="1" applyAlignment="1">
      <alignment horizontal="center" vertical="center"/>
    </xf>
    <xf numFmtId="0" fontId="5" fillId="2" borderId="0" xfId="0" applyFont="1" applyFill="1" applyAlignment="1">
      <alignment horizontal="center" vertical="center"/>
    </xf>
    <xf numFmtId="0" fontId="6" fillId="0" borderId="0" xfId="0" applyFont="1" applyAlignment="1">
      <alignment horizontal="center" vertical="center"/>
    </xf>
    <xf numFmtId="0" fontId="6" fillId="3" borderId="1" xfId="0" applyFont="1" applyFill="1" applyBorder="1" applyAlignment="1">
      <alignment horizontal="left" vertical="center" wrapText="1"/>
    </xf>
    <xf numFmtId="0" fontId="6" fillId="3" borderId="2" xfId="0" applyFont="1" applyFill="1" applyBorder="1" applyAlignment="1">
      <alignment horizontal="left" vertical="center" wrapText="1"/>
    </xf>
    <xf numFmtId="0" fontId="6" fillId="3" borderId="3" xfId="0" applyFont="1" applyFill="1" applyBorder="1" applyAlignment="1">
      <alignment horizontal="left" vertical="center" wrapText="1"/>
    </xf>
    <xf numFmtId="0" fontId="6" fillId="0" borderId="0" xfId="0" applyFont="1" applyAlignment="1">
      <alignment vertical="center" wrapText="1"/>
    </xf>
    <xf numFmtId="0" fontId="7" fillId="4" borderId="1"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6" fillId="5" borderId="1" xfId="0" applyFont="1" applyFill="1" applyBorder="1" applyAlignment="1">
      <alignment horizontal="center" vertical="center"/>
    </xf>
    <xf numFmtId="0" fontId="6" fillId="5" borderId="3" xfId="0" applyFont="1" applyFill="1" applyBorder="1" applyAlignment="1">
      <alignment horizontal="center" vertical="center"/>
    </xf>
    <xf numFmtId="0" fontId="8" fillId="0" borderId="0" xfId="0" applyFont="1" applyAlignment="1">
      <alignment horizontal="left" vertical="center" wrapText="1"/>
    </xf>
    <xf numFmtId="0" fontId="8" fillId="0" borderId="0" xfId="0" applyFont="1" applyAlignment="1">
      <alignment horizontal="left" vertical="center"/>
    </xf>
    <xf numFmtId="0" fontId="9" fillId="0" borderId="1" xfId="0" applyFont="1" applyBorder="1" applyAlignment="1">
      <alignment horizontal="centerContinuous" vertical="center"/>
    </xf>
    <xf numFmtId="0" fontId="9" fillId="0" borderId="1" xfId="0" applyFont="1"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9" fillId="0" borderId="3" xfId="0" applyFont="1" applyBorder="1" applyAlignment="1">
      <alignment vertical="center"/>
    </xf>
    <xf numFmtId="0" fontId="8" fillId="0" borderId="0" xfId="0" applyFont="1" applyAlignment="1">
      <alignment horizontal="left" vertical="top" wrapText="1"/>
    </xf>
    <xf numFmtId="0" fontId="9" fillId="0" borderId="0" xfId="0" applyFont="1" applyAlignment="1">
      <alignment vertical="center"/>
    </xf>
    <xf numFmtId="0" fontId="9" fillId="0" borderId="0" xfId="0" applyFont="1" applyAlignment="1">
      <alignment horizontal="center" vertical="center"/>
    </xf>
    <xf numFmtId="0" fontId="6" fillId="5" borderId="2" xfId="0" applyFont="1" applyFill="1" applyBorder="1" applyAlignment="1">
      <alignment horizontal="center" vertical="center"/>
    </xf>
    <xf numFmtId="0" fontId="9" fillId="0" borderId="4" xfId="0" applyFont="1" applyBorder="1" applyAlignment="1">
      <alignment horizontal="centerContinuous" vertical="center"/>
    </xf>
    <xf numFmtId="0" fontId="9" fillId="0" borderId="4" xfId="0" applyFont="1" applyBorder="1" applyAlignment="1">
      <alignment vertical="center"/>
    </xf>
    <xf numFmtId="0" fontId="9" fillId="0" borderId="4" xfId="0" applyFont="1" applyBorder="1" applyAlignment="1">
      <alignment horizontal="left" vertical="top" wrapText="1"/>
    </xf>
    <xf numFmtId="0" fontId="6" fillId="3" borderId="5" xfId="0" applyFont="1" applyFill="1" applyBorder="1" applyAlignment="1">
      <alignment horizontal="left" vertical="center" wrapText="1"/>
    </xf>
    <xf numFmtId="0" fontId="6" fillId="3" borderId="0" xfId="0" applyFont="1" applyFill="1" applyAlignment="1">
      <alignment horizontal="left" vertical="center" wrapText="1"/>
    </xf>
    <xf numFmtId="0" fontId="6" fillId="3" borderId="6" xfId="0" applyFont="1" applyFill="1" applyBorder="1" applyAlignment="1">
      <alignment horizontal="left" vertical="center" wrapText="1"/>
    </xf>
    <xf numFmtId="0" fontId="7" fillId="4" borderId="5"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6" fillId="5" borderId="5" xfId="0" applyFont="1" applyFill="1" applyBorder="1" applyAlignment="1">
      <alignment horizontal="center" vertical="center"/>
    </xf>
    <xf numFmtId="0" fontId="6" fillId="5" borderId="6" xfId="0" applyFont="1" applyFill="1" applyBorder="1" applyAlignment="1">
      <alignment horizontal="center" vertical="center"/>
    </xf>
    <xf numFmtId="0" fontId="0" fillId="0" borderId="7" xfId="0" applyBorder="1" applyAlignment="1">
      <alignment horizontal="centerContinuous"/>
    </xf>
    <xf numFmtId="0" fontId="0" fillId="0" borderId="5" xfId="0" applyBorder="1" applyAlignment="1">
      <alignment vertical="center"/>
    </xf>
    <xf numFmtId="0" fontId="0" fillId="0" borderId="6" xfId="0" applyBorder="1" applyAlignment="1">
      <alignment vertical="center"/>
    </xf>
    <xf numFmtId="0" fontId="9" fillId="6" borderId="1" xfId="0" applyFont="1" applyFill="1" applyBorder="1" applyAlignment="1">
      <alignment horizontal="left" vertical="top" wrapText="1"/>
    </xf>
    <xf numFmtId="0" fontId="9" fillId="6" borderId="2" xfId="0" applyFont="1" applyFill="1" applyBorder="1" applyAlignment="1">
      <alignment horizontal="left" vertical="top" wrapText="1"/>
    </xf>
    <xf numFmtId="0" fontId="9" fillId="6" borderId="3" xfId="0" applyFont="1" applyFill="1" applyBorder="1" applyAlignment="1">
      <alignment horizontal="left" vertical="top" wrapText="1"/>
    </xf>
    <xf numFmtId="0" fontId="6" fillId="5" borderId="0" xfId="0" applyFont="1" applyFill="1" applyAlignment="1">
      <alignment horizontal="center" vertical="center"/>
    </xf>
    <xf numFmtId="0" fontId="0" fillId="0" borderId="7" xfId="0" applyBorder="1" applyAlignment="1">
      <alignment horizontal="centerContinuous" vertical="center"/>
    </xf>
    <xf numFmtId="0" fontId="0" fillId="0" borderId="7" xfId="0" applyBorder="1" applyAlignment="1">
      <alignment vertical="center"/>
    </xf>
    <xf numFmtId="0" fontId="9" fillId="0" borderId="7" xfId="0" applyFont="1" applyBorder="1" applyAlignment="1">
      <alignment horizontal="left" vertical="top" wrapText="1"/>
    </xf>
    <xf numFmtId="0" fontId="0" fillId="0" borderId="0" xfId="0"/>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1" xfId="0" applyFont="1" applyBorder="1" applyAlignment="1">
      <alignment horizontal="center" vertical="center" wrapText="1"/>
    </xf>
    <xf numFmtId="0" fontId="9" fillId="0" borderId="1" xfId="0" applyFont="1" applyBorder="1" applyAlignment="1">
      <alignment horizontal="left" vertical="top" wrapText="1"/>
    </xf>
    <xf numFmtId="0" fontId="9" fillId="0" borderId="2" xfId="0" applyFont="1" applyBorder="1" applyAlignment="1">
      <alignment horizontal="left" vertical="top"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0" xfId="0" applyFont="1" applyAlignment="1">
      <alignment horizontal="center"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wrapText="1"/>
    </xf>
    <xf numFmtId="0" fontId="0" fillId="0" borderId="0" xfId="0" applyAlignment="1">
      <alignment horizontal="right" vertical="center"/>
    </xf>
    <xf numFmtId="0" fontId="9" fillId="6" borderId="5" xfId="0" applyFont="1" applyFill="1" applyBorder="1" applyAlignment="1">
      <alignment horizontal="left" vertical="top" wrapText="1"/>
    </xf>
    <xf numFmtId="0" fontId="9" fillId="6" borderId="0" xfId="0" applyFont="1" applyFill="1" applyAlignment="1">
      <alignment horizontal="left" vertical="top" wrapText="1"/>
    </xf>
    <xf numFmtId="0" fontId="9" fillId="6" borderId="6" xfId="0" applyFont="1" applyFill="1" applyBorder="1" applyAlignment="1">
      <alignment horizontal="left" vertical="top" wrapText="1"/>
    </xf>
    <xf numFmtId="0" fontId="8" fillId="0" borderId="2" xfId="0" applyFont="1" applyBorder="1" applyAlignment="1">
      <alignment horizontal="left" vertical="center" wrapText="1"/>
    </xf>
    <xf numFmtId="0" fontId="10" fillId="0" borderId="0" xfId="0" applyFont="1" applyAlignment="1">
      <alignment vertical="top"/>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5" xfId="0" applyFont="1" applyBorder="1" applyAlignment="1">
      <alignment horizontal="left" vertical="top" wrapText="1"/>
    </xf>
    <xf numFmtId="0" fontId="9" fillId="0" borderId="0" xfId="0" applyFont="1" applyAlignment="1">
      <alignment horizontal="left" vertical="top" wrapText="1"/>
    </xf>
    <xf numFmtId="0" fontId="9" fillId="0" borderId="6" xfId="0" applyFont="1" applyBorder="1" applyAlignment="1">
      <alignment horizontal="center" vertical="center"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0" fillId="0" borderId="8" xfId="0" applyBorder="1" applyAlignment="1">
      <alignment horizontal="centerContinuous"/>
    </xf>
    <xf numFmtId="0" fontId="0" fillId="0" borderId="9" xfId="0" applyBorder="1" applyAlignment="1">
      <alignment vertical="center"/>
    </xf>
    <xf numFmtId="0" fontId="0" fillId="0" borderId="10" xfId="0" applyBorder="1" applyAlignment="1">
      <alignment vertical="center"/>
    </xf>
    <xf numFmtId="0" fontId="0" fillId="0" borderId="11" xfId="0" applyBorder="1" applyAlignment="1">
      <alignment vertical="center"/>
    </xf>
    <xf numFmtId="0" fontId="9" fillId="0" borderId="6" xfId="0" applyFont="1" applyBorder="1" applyAlignment="1">
      <alignment horizontal="left" vertical="center" wrapText="1"/>
    </xf>
    <xf numFmtId="0" fontId="9" fillId="0" borderId="0" xfId="0" applyFont="1" applyAlignment="1">
      <alignment horizontal="left" vertical="center" wrapText="1"/>
    </xf>
    <xf numFmtId="0" fontId="9" fillId="6" borderId="0" xfId="0" applyFont="1" applyFill="1" applyAlignment="1">
      <alignment horizontal="center" vertical="center"/>
    </xf>
    <xf numFmtId="0" fontId="9" fillId="0" borderId="7" xfId="0" applyFont="1" applyBorder="1" applyAlignment="1">
      <alignment vertical="center"/>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4" fillId="7" borderId="4" xfId="0" applyFont="1" applyFill="1" applyBorder="1" applyAlignment="1">
      <alignment horizontal="center" vertical="center"/>
    </xf>
    <xf numFmtId="0" fontId="4" fillId="8" borderId="4" xfId="0" applyFont="1" applyFill="1" applyBorder="1" applyAlignment="1">
      <alignment horizontal="center" vertical="center"/>
    </xf>
    <xf numFmtId="0" fontId="4" fillId="6" borderId="4" xfId="0" applyFont="1" applyFill="1" applyBorder="1" applyAlignment="1">
      <alignment horizontal="center" vertical="center"/>
    </xf>
    <xf numFmtId="0" fontId="4" fillId="9" borderId="4" xfId="0" applyFont="1" applyFill="1" applyBorder="1" applyAlignment="1">
      <alignment horizontal="center" vertical="center"/>
    </xf>
    <xf numFmtId="0" fontId="4" fillId="10" borderId="4" xfId="0" applyFont="1" applyFill="1" applyBorder="1" applyAlignment="1">
      <alignment horizontal="center" vertical="center"/>
    </xf>
    <xf numFmtId="0" fontId="4" fillId="11" borderId="1" xfId="0" applyFont="1" applyFill="1" applyBorder="1" applyAlignment="1">
      <alignment horizontal="center" vertical="center"/>
    </xf>
    <xf numFmtId="0" fontId="6" fillId="0" borderId="1" xfId="0"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9" fillId="6" borderId="1" xfId="0" applyFont="1" applyFill="1" applyBorder="1" applyAlignment="1">
      <alignment horizontal="center" vertical="center"/>
    </xf>
    <xf numFmtId="0" fontId="9" fillId="6" borderId="2" xfId="0" applyFont="1" applyFill="1" applyBorder="1" applyAlignment="1">
      <alignment horizontal="center" vertical="center"/>
    </xf>
    <xf numFmtId="0" fontId="9" fillId="6" borderId="3" xfId="0" applyFont="1" applyFill="1" applyBorder="1" applyAlignment="1">
      <alignment horizontal="center" vertical="center"/>
    </xf>
    <xf numFmtId="0" fontId="9" fillId="6" borderId="0" xfId="0" applyFont="1" applyFill="1" applyAlignment="1">
      <alignment vertical="center"/>
    </xf>
    <xf numFmtId="0" fontId="11" fillId="0" borderId="4" xfId="0" applyFont="1" applyBorder="1" applyAlignment="1">
      <alignment horizontal="centerContinuous" vertical="center"/>
    </xf>
    <xf numFmtId="0" fontId="4" fillId="0" borderId="0" xfId="0" applyFont="1" applyAlignment="1">
      <alignment horizontal="centerContinuous" vertical="center"/>
    </xf>
    <xf numFmtId="0" fontId="0" fillId="0" borderId="4" xfId="0" applyBorder="1" applyAlignment="1">
      <alignment vertical="center"/>
    </xf>
    <xf numFmtId="0" fontId="4" fillId="7" borderId="7" xfId="0" applyFont="1" applyFill="1" applyBorder="1" applyAlignment="1">
      <alignment horizontal="center" vertical="center"/>
    </xf>
    <xf numFmtId="0" fontId="4" fillId="8" borderId="7" xfId="0" applyFont="1" applyFill="1" applyBorder="1" applyAlignment="1">
      <alignment horizontal="center" vertical="center"/>
    </xf>
    <xf numFmtId="0" fontId="4" fillId="6" borderId="7" xfId="0" applyFont="1" applyFill="1" applyBorder="1" applyAlignment="1">
      <alignment horizontal="center" vertical="center"/>
    </xf>
    <xf numFmtId="0" fontId="4" fillId="9" borderId="7" xfId="0" applyFont="1" applyFill="1" applyBorder="1" applyAlignment="1">
      <alignment horizontal="center" vertical="center"/>
    </xf>
    <xf numFmtId="0" fontId="4" fillId="10" borderId="7" xfId="0" applyFont="1" applyFill="1" applyBorder="1" applyAlignment="1">
      <alignment horizontal="center" vertical="center"/>
    </xf>
    <xf numFmtId="0" fontId="4" fillId="11" borderId="5" xfId="0" applyFont="1" applyFill="1" applyBorder="1" applyAlignment="1">
      <alignment horizontal="center" vertical="center"/>
    </xf>
    <xf numFmtId="0" fontId="6" fillId="0" borderId="5"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9" fillId="6" borderId="5" xfId="0" applyFont="1" applyFill="1" applyBorder="1" applyAlignment="1">
      <alignment horizontal="center" vertical="center"/>
    </xf>
    <xf numFmtId="0" fontId="9" fillId="6" borderId="6" xfId="0" applyFont="1" applyFill="1" applyBorder="1" applyAlignment="1">
      <alignment horizontal="center" vertical="center"/>
    </xf>
    <xf numFmtId="0" fontId="11" fillId="0" borderId="7" xfId="0" applyFont="1" applyBorder="1" applyAlignment="1">
      <alignment horizontal="centerContinuous" vertical="center"/>
    </xf>
    <xf numFmtId="0" fontId="4" fillId="7" borderId="8" xfId="0" applyFont="1" applyFill="1" applyBorder="1" applyAlignment="1">
      <alignment horizontal="center" vertical="center"/>
    </xf>
    <xf numFmtId="0" fontId="4" fillId="8" borderId="8"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8" xfId="0" applyFont="1" applyFill="1" applyBorder="1" applyAlignment="1">
      <alignment horizontal="center" vertical="center"/>
    </xf>
    <xf numFmtId="0" fontId="4" fillId="10" borderId="8" xfId="0" applyFont="1" applyFill="1" applyBorder="1" applyAlignment="1">
      <alignment horizontal="center" vertical="center"/>
    </xf>
    <xf numFmtId="0" fontId="4" fillId="11" borderId="9" xfId="0" applyFont="1" applyFill="1" applyBorder="1" applyAlignment="1">
      <alignment horizontal="center" vertical="center"/>
    </xf>
    <xf numFmtId="0" fontId="9" fillId="6" borderId="5" xfId="0" applyFont="1" applyFill="1" applyBorder="1" applyAlignment="1" applyProtection="1">
      <alignment horizontal="center" vertical="center"/>
      <protection locked="0"/>
    </xf>
    <xf numFmtId="0" fontId="9" fillId="6" borderId="0" xfId="0" applyFont="1" applyFill="1" applyAlignment="1" applyProtection="1">
      <alignment horizontal="center" vertical="center"/>
      <protection locked="0"/>
    </xf>
    <xf numFmtId="0" fontId="9" fillId="6" borderId="6" xfId="0" applyFont="1" applyFill="1" applyBorder="1" applyAlignment="1" applyProtection="1">
      <alignment horizontal="center" vertical="center"/>
      <protection locked="0"/>
    </xf>
    <xf numFmtId="0" fontId="12" fillId="0" borderId="8" xfId="0" applyFont="1" applyBorder="1" applyAlignment="1">
      <alignment horizontal="centerContinuous" vertical="center"/>
    </xf>
    <xf numFmtId="0" fontId="0" fillId="0" borderId="0" xfId="0" applyAlignment="1">
      <alignment horizontal="centerContinuous" vertical="center"/>
    </xf>
    <xf numFmtId="0" fontId="9" fillId="0" borderId="8" xfId="0" applyFont="1" applyBorder="1" applyAlignment="1">
      <alignment vertical="center"/>
    </xf>
    <xf numFmtId="176" fontId="4" fillId="6" borderId="4" xfId="0" applyNumberFormat="1" applyFont="1" applyFill="1" applyBorder="1" applyAlignment="1">
      <alignment horizontal="center" vertical="center"/>
    </xf>
    <xf numFmtId="0" fontId="4" fillId="0" borderId="0" xfId="0" applyFont="1" applyAlignment="1">
      <alignment horizontal="center" vertical="center"/>
    </xf>
    <xf numFmtId="0" fontId="9" fillId="0" borderId="4" xfId="0" applyFont="1" applyBorder="1" applyAlignment="1">
      <alignment horizontal="center" vertical="center"/>
    </xf>
    <xf numFmtId="0" fontId="9" fillId="6" borderId="4" xfId="0" applyFont="1" applyFill="1" applyBorder="1" applyAlignment="1">
      <alignment horizontal="right" vertical="center"/>
    </xf>
    <xf numFmtId="176" fontId="4" fillId="6" borderId="7" xfId="0" applyNumberFormat="1" applyFont="1" applyFill="1" applyBorder="1" applyAlignment="1">
      <alignment horizontal="center" vertical="center"/>
    </xf>
    <xf numFmtId="0" fontId="9" fillId="0" borderId="7" xfId="0" applyFont="1" applyBorder="1" applyAlignment="1">
      <alignment horizontal="center" vertical="center"/>
    </xf>
    <xf numFmtId="0" fontId="9" fillId="6" borderId="7" xfId="0" applyFont="1" applyFill="1" applyBorder="1" applyAlignment="1">
      <alignment horizontal="right" vertical="center"/>
    </xf>
    <xf numFmtId="0" fontId="10" fillId="0" borderId="0" xfId="0" applyFont="1" applyAlignment="1">
      <alignment vertical="center"/>
    </xf>
    <xf numFmtId="0" fontId="9" fillId="0" borderId="8" xfId="0" applyFont="1" applyBorder="1" applyAlignment="1">
      <alignment horizontal="center" vertical="center"/>
    </xf>
    <xf numFmtId="0" fontId="4" fillId="0" borderId="8" xfId="0" applyFont="1" applyBorder="1" applyAlignment="1">
      <alignment horizontal="center" vertical="center"/>
    </xf>
    <xf numFmtId="0" fontId="4" fillId="0" borderId="4" xfId="0" applyFont="1" applyBorder="1" applyAlignment="1">
      <alignment horizontal="center" vertical="center"/>
    </xf>
    <xf numFmtId="0" fontId="13" fillId="0" borderId="0" xfId="0" applyFont="1" applyAlignment="1">
      <alignment horizontal="left" vertical="center" wrapText="1"/>
    </xf>
    <xf numFmtId="0" fontId="4" fillId="0" borderId="7" xfId="0" applyFont="1" applyBorder="1" applyAlignment="1">
      <alignment horizontal="center" vertical="center"/>
    </xf>
    <xf numFmtId="0" fontId="10" fillId="0" borderId="2" xfId="0" applyFont="1" applyBorder="1" applyAlignment="1">
      <alignment horizontal="left" vertical="top" wrapText="1"/>
    </xf>
    <xf numFmtId="0" fontId="10" fillId="0" borderId="2" xfId="0" applyFont="1" applyBorder="1" applyAlignment="1">
      <alignment vertical="top" wrapText="1"/>
    </xf>
    <xf numFmtId="0" fontId="9" fillId="0" borderId="7" xfId="0" applyFont="1" applyBorder="1" applyAlignment="1">
      <alignment horizontal="centerContinuous" vertical="center"/>
    </xf>
    <xf numFmtId="0" fontId="10" fillId="0" borderId="0" xfId="0" applyFont="1" applyAlignment="1">
      <alignment horizontal="left" vertical="top" wrapText="1"/>
    </xf>
    <xf numFmtId="0" fontId="10" fillId="0" borderId="0" xfId="0" applyFont="1" applyAlignment="1">
      <alignment vertical="top" wrapText="1"/>
    </xf>
    <xf numFmtId="0" fontId="0" fillId="0" borderId="8" xfId="0" applyBorder="1" applyAlignment="1">
      <alignment horizontal="centerContinuous" vertical="center"/>
    </xf>
    <xf numFmtId="0" fontId="0" fillId="0" borderId="8" xfId="0" applyBorder="1" applyAlignment="1">
      <alignment vertical="center"/>
    </xf>
    <xf numFmtId="0" fontId="9" fillId="0" borderId="8" xfId="0" applyFont="1" applyBorder="1" applyAlignment="1">
      <alignment horizontal="left" vertical="top" wrapText="1"/>
    </xf>
    <xf numFmtId="0" fontId="9" fillId="0" borderId="12" xfId="0" applyFont="1" applyBorder="1" applyAlignment="1">
      <alignment horizontal="center" vertical="center"/>
    </xf>
    <xf numFmtId="0" fontId="9" fillId="6" borderId="12" xfId="0" applyFont="1" applyFill="1" applyBorder="1" applyAlignment="1">
      <alignment horizontal="center" vertical="center"/>
    </xf>
    <xf numFmtId="0" fontId="6" fillId="0" borderId="9"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9" fillId="0" borderId="9" xfId="0" applyFont="1" applyBorder="1" applyAlignment="1">
      <alignment horizontal="left" vertical="top" wrapText="1"/>
    </xf>
    <xf numFmtId="0" fontId="9" fillId="0" borderId="10" xfId="0" applyFont="1" applyBorder="1" applyAlignment="1">
      <alignment horizontal="left" vertical="top" wrapText="1"/>
    </xf>
    <xf numFmtId="0" fontId="9" fillId="0" borderId="10" xfId="0" applyFont="1" applyBorder="1" applyAlignment="1">
      <alignment horizontal="left" vertical="center" wrapText="1"/>
    </xf>
    <xf numFmtId="0" fontId="9" fillId="0" borderId="11" xfId="0" applyFont="1" applyBorder="1" applyAlignment="1">
      <alignment horizontal="left" vertical="center" wrapText="1"/>
    </xf>
    <xf numFmtId="0" fontId="9" fillId="6" borderId="9" xfId="0" applyFont="1" applyFill="1" applyBorder="1" applyAlignment="1">
      <alignment horizontal="left" vertical="top" wrapText="1"/>
    </xf>
    <xf numFmtId="0" fontId="9" fillId="6" borderId="10" xfId="0" applyFont="1" applyFill="1" applyBorder="1" applyAlignment="1">
      <alignment horizontal="left" vertical="top" wrapText="1"/>
    </xf>
    <xf numFmtId="0" fontId="9" fillId="6" borderId="11" xfId="0" applyFont="1" applyFill="1" applyBorder="1" applyAlignment="1">
      <alignment horizontal="left" vertical="top" wrapText="1"/>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6" fillId="3" borderId="9" xfId="0" applyFont="1" applyFill="1" applyBorder="1" applyAlignment="1">
      <alignment horizontal="left" vertical="center" wrapText="1"/>
    </xf>
    <xf numFmtId="0" fontId="6" fillId="3" borderId="10" xfId="0" applyFont="1" applyFill="1" applyBorder="1" applyAlignment="1">
      <alignment horizontal="left" vertical="center" wrapText="1"/>
    </xf>
    <xf numFmtId="0" fontId="6" fillId="3" borderId="11" xfId="0" applyFont="1" applyFill="1" applyBorder="1" applyAlignment="1">
      <alignment horizontal="left" vertical="center" wrapText="1"/>
    </xf>
    <xf numFmtId="0" fontId="8" fillId="0" borderId="9" xfId="0" applyFont="1" applyBorder="1" applyAlignment="1">
      <alignment horizontal="left" vertical="center" wrapText="1"/>
    </xf>
    <xf numFmtId="0" fontId="8" fillId="0" borderId="11" xfId="0" applyFont="1" applyBorder="1" applyAlignment="1">
      <alignment horizontal="left" vertical="center" wrapText="1"/>
    </xf>
    <xf numFmtId="0" fontId="8" fillId="0" borderId="0" xfId="0" applyFont="1" applyAlignment="1">
      <alignment vertical="center" wrapText="1"/>
    </xf>
    <xf numFmtId="0" fontId="13" fillId="0" borderId="8" xfId="0" applyFont="1" applyBorder="1" applyAlignment="1">
      <alignment horizontal="center" vertical="center" wrapText="1"/>
    </xf>
    <xf numFmtId="0" fontId="9" fillId="6" borderId="8" xfId="0" applyFont="1" applyFill="1" applyBorder="1" applyAlignment="1">
      <alignment horizontal="center" vertical="center"/>
    </xf>
    <xf numFmtId="0" fontId="14" fillId="10" borderId="0" xfId="0" applyFont="1" applyFill="1" applyAlignment="1">
      <alignment vertical="center"/>
    </xf>
    <xf numFmtId="0" fontId="5" fillId="10" borderId="0" xfId="0" applyFont="1" applyFill="1" applyAlignment="1">
      <alignment horizontal="center" vertical="center"/>
    </xf>
    <xf numFmtId="0" fontId="8" fillId="0" borderId="0" xfId="0" applyFont="1" applyAlignment="1">
      <alignment horizontal="center" vertical="center" wrapText="1"/>
    </xf>
    <xf numFmtId="0" fontId="0" fillId="0" borderId="0" xfId="0" applyAlignment="1">
      <alignment horizontal="center" vertical="center"/>
    </xf>
    <xf numFmtId="0" fontId="5" fillId="10" borderId="0" xfId="0" applyFont="1" applyFill="1" applyAlignment="1">
      <alignment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4" fillId="10" borderId="0" xfId="0" applyFont="1" applyFill="1" applyAlignment="1">
      <alignment vertical="center"/>
    </xf>
    <xf numFmtId="0" fontId="0" fillId="10" borderId="0" xfId="0" applyFill="1" applyAlignment="1">
      <alignment vertical="center"/>
    </xf>
    <xf numFmtId="0" fontId="11" fillId="0" borderId="0" xfId="0" applyFont="1" applyAlignment="1">
      <alignment vertical="center"/>
    </xf>
    <xf numFmtId="177" fontId="0" fillId="0" borderId="0" xfId="5" applyNumberFormat="1" applyFont="1" applyAlignment="1">
      <alignment horizontal="center" vertical="center"/>
    </xf>
    <xf numFmtId="0" fontId="16" fillId="0" borderId="0" xfId="0" applyFont="1" applyAlignment="1">
      <alignment vertical="center"/>
    </xf>
    <xf numFmtId="0" fontId="17" fillId="0" borderId="0" xfId="0" applyFont="1" applyAlignment="1">
      <alignment vertical="center"/>
    </xf>
    <xf numFmtId="0" fontId="2" fillId="0" borderId="0" xfId="0" applyFont="1"/>
    <xf numFmtId="0" fontId="18" fillId="0" borderId="0" xfId="0" applyFont="1"/>
    <xf numFmtId="0" fontId="19" fillId="0" borderId="0" xfId="0" applyFont="1"/>
    <xf numFmtId="0" fontId="19" fillId="12" borderId="1" xfId="0" applyFont="1" applyFill="1" applyBorder="1" applyAlignment="1">
      <alignment vertical="center"/>
    </xf>
    <xf numFmtId="0" fontId="2" fillId="12" borderId="2" xfId="0" applyFont="1" applyFill="1" applyBorder="1" applyAlignment="1">
      <alignment vertical="center"/>
    </xf>
    <xf numFmtId="0" fontId="2" fillId="12" borderId="3" xfId="0" applyFont="1" applyFill="1" applyBorder="1" applyAlignment="1">
      <alignment vertical="center"/>
    </xf>
    <xf numFmtId="0" fontId="2" fillId="0" borderId="0" xfId="0" applyFont="1" applyAlignment="1">
      <alignment vertical="center"/>
    </xf>
    <xf numFmtId="0" fontId="19" fillId="8" borderId="1" xfId="0" applyFont="1" applyFill="1" applyBorder="1" applyAlignment="1">
      <alignment vertical="center"/>
    </xf>
    <xf numFmtId="0" fontId="2" fillId="8" borderId="2" xfId="0" applyFont="1" applyFill="1" applyBorder="1" applyAlignment="1">
      <alignment vertical="center"/>
    </xf>
    <xf numFmtId="0" fontId="2" fillId="8" borderId="3" xfId="0" applyFont="1" applyFill="1" applyBorder="1" applyAlignment="1">
      <alignment vertical="center"/>
    </xf>
    <xf numFmtId="0" fontId="19" fillId="13" borderId="1" xfId="0" applyFont="1" applyFill="1" applyBorder="1" applyAlignment="1">
      <alignment vertical="center"/>
    </xf>
    <xf numFmtId="0" fontId="2" fillId="13" borderId="2" xfId="0" applyFont="1" applyFill="1" applyBorder="1" applyAlignment="1">
      <alignment vertical="center"/>
    </xf>
    <xf numFmtId="0" fontId="2" fillId="13" borderId="3" xfId="0" applyFont="1" applyFill="1" applyBorder="1" applyAlignment="1">
      <alignment vertical="center"/>
    </xf>
    <xf numFmtId="0" fontId="20" fillId="0" borderId="0" xfId="0" applyFont="1" applyAlignment="1">
      <alignment vertical="top"/>
    </xf>
    <xf numFmtId="0" fontId="2" fillId="0" borderId="15" xfId="0" applyFont="1" applyBorder="1" applyAlignment="1">
      <alignment horizontal="center"/>
    </xf>
    <xf numFmtId="0" fontId="2" fillId="0" borderId="16" xfId="0" applyFont="1" applyBorder="1" applyAlignment="1">
      <alignment horizontal="center"/>
    </xf>
    <xf numFmtId="0" fontId="20" fillId="0" borderId="12" xfId="0" applyFont="1" applyBorder="1" applyAlignment="1">
      <alignment horizontal="center" vertical="center"/>
    </xf>
    <xf numFmtId="0" fontId="2" fillId="12" borderId="5" xfId="0" applyFont="1" applyFill="1" applyBorder="1" applyAlignment="1">
      <alignment vertical="center"/>
    </xf>
    <xf numFmtId="0" fontId="2" fillId="12" borderId="0" xfId="0" applyFont="1" applyFill="1" applyAlignment="1">
      <alignment vertical="center"/>
    </xf>
    <xf numFmtId="0" fontId="2" fillId="12" borderId="6" xfId="0" applyFont="1" applyFill="1" applyBorder="1" applyAlignment="1">
      <alignment vertical="center"/>
    </xf>
    <xf numFmtId="0" fontId="2" fillId="8" borderId="5" xfId="0" applyFont="1" applyFill="1" applyBorder="1" applyAlignment="1">
      <alignment vertical="center"/>
    </xf>
    <xf numFmtId="0" fontId="2" fillId="8" borderId="0" xfId="0" applyFont="1" applyFill="1" applyAlignment="1">
      <alignment vertical="center"/>
    </xf>
    <xf numFmtId="0" fontId="2" fillId="8" borderId="6" xfId="0" applyFont="1" applyFill="1" applyBorder="1" applyAlignment="1">
      <alignment vertical="center"/>
    </xf>
    <xf numFmtId="0" fontId="2" fillId="13" borderId="5" xfId="0" applyFont="1" applyFill="1" applyBorder="1" applyAlignment="1">
      <alignment vertical="center"/>
    </xf>
    <xf numFmtId="0" fontId="2" fillId="13" borderId="0" xfId="0" applyFont="1" applyFill="1" applyAlignment="1">
      <alignment vertical="center"/>
    </xf>
    <xf numFmtId="0" fontId="2" fillId="13" borderId="6" xfId="0" applyFont="1" applyFill="1" applyBorder="1" applyAlignment="1">
      <alignment vertical="center"/>
    </xf>
    <xf numFmtId="0" fontId="2" fillId="12" borderId="7" xfId="0" applyFont="1" applyFill="1" applyBorder="1" applyAlignment="1">
      <alignment vertical="center"/>
    </xf>
    <xf numFmtId="0" fontId="2" fillId="12" borderId="4" xfId="0" applyFont="1" applyFill="1" applyBorder="1" applyAlignment="1">
      <alignment vertical="center" wrapText="1"/>
    </xf>
    <xf numFmtId="0" fontId="2" fillId="0" borderId="0" xfId="0" applyFont="1" applyAlignment="1">
      <alignment horizontal="left" vertical="center" wrapText="1"/>
    </xf>
    <xf numFmtId="0" fontId="2" fillId="8" borderId="7" xfId="0" applyFont="1" applyFill="1" applyBorder="1" applyAlignment="1">
      <alignment horizontal="left" vertical="center" wrapText="1"/>
    </xf>
    <xf numFmtId="0" fontId="2" fillId="8" borderId="4" xfId="0" applyFont="1" applyFill="1" applyBorder="1" applyAlignment="1">
      <alignment vertical="center" wrapText="1"/>
    </xf>
    <xf numFmtId="0" fontId="2" fillId="13" borderId="7" xfId="0" applyFont="1" applyFill="1" applyBorder="1" applyAlignment="1">
      <alignment horizontal="left" vertical="center" wrapText="1"/>
    </xf>
    <xf numFmtId="0" fontId="2" fillId="13" borderId="4" xfId="0" applyFont="1" applyFill="1" applyBorder="1"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178" fontId="2" fillId="0" borderId="12" xfId="0" applyNumberFormat="1" applyFont="1" applyBorder="1"/>
    <xf numFmtId="0" fontId="2" fillId="12" borderId="9" xfId="0" applyFont="1" applyFill="1" applyBorder="1" applyAlignment="1">
      <alignment horizontal="left" vertical="center" wrapText="1"/>
    </xf>
    <xf numFmtId="0" fontId="2" fillId="8" borderId="9" xfId="0" applyFont="1" applyFill="1" applyBorder="1" applyAlignment="1">
      <alignment horizontal="left" vertical="center" wrapText="1"/>
    </xf>
    <xf numFmtId="0" fontId="2" fillId="13" borderId="9" xfId="0" applyFont="1" applyFill="1" applyBorder="1" applyAlignment="1">
      <alignment horizontal="left" vertical="center" wrapText="1"/>
    </xf>
    <xf numFmtId="0" fontId="2" fillId="13" borderId="4" xfId="0" applyFont="1" applyFill="1" applyBorder="1" applyAlignment="1">
      <alignment horizontal="left" vertical="center" wrapText="1"/>
    </xf>
    <xf numFmtId="0" fontId="2" fillId="12" borderId="7" xfId="0" applyFont="1" applyFill="1" applyBorder="1" applyAlignment="1">
      <alignment vertical="center" wrapText="1"/>
    </xf>
    <xf numFmtId="0" fontId="2" fillId="8" borderId="7" xfId="0" applyFont="1" applyFill="1" applyBorder="1" applyAlignment="1">
      <alignment vertical="center" wrapText="1"/>
    </xf>
    <xf numFmtId="0" fontId="2" fillId="13" borderId="7" xfId="0" applyFont="1" applyFill="1" applyBorder="1" applyAlignment="1">
      <alignment vertical="center" wrapText="1"/>
    </xf>
    <xf numFmtId="179" fontId="2" fillId="0" borderId="12" xfId="0" applyNumberFormat="1" applyFont="1" applyBorder="1"/>
    <xf numFmtId="0" fontId="2" fillId="12" borderId="8" xfId="0" applyFont="1" applyFill="1" applyBorder="1" applyAlignment="1">
      <alignment vertical="center"/>
    </xf>
    <xf numFmtId="0" fontId="2" fillId="12" borderId="8" xfId="0" applyFont="1" applyFill="1" applyBorder="1" applyAlignment="1">
      <alignment vertical="center" wrapText="1"/>
    </xf>
    <xf numFmtId="0" fontId="2" fillId="8" borderId="8" xfId="0" applyFont="1" applyFill="1" applyBorder="1" applyAlignment="1">
      <alignment horizontal="left" vertical="center" wrapText="1"/>
    </xf>
    <xf numFmtId="0" fontId="2" fillId="8" borderId="8" xfId="0" applyFont="1" applyFill="1" applyBorder="1" applyAlignment="1">
      <alignment vertical="center" wrapText="1"/>
    </xf>
    <xf numFmtId="0" fontId="2" fillId="13" borderId="8" xfId="0" applyFont="1" applyFill="1" applyBorder="1" applyAlignment="1">
      <alignment horizontal="left" vertical="center" wrapText="1"/>
    </xf>
    <xf numFmtId="0" fontId="2" fillId="13" borderId="8" xfId="0" applyFont="1" applyFill="1" applyBorder="1" applyAlignment="1">
      <alignment vertical="center" wrapText="1"/>
    </xf>
    <xf numFmtId="0" fontId="2" fillId="0" borderId="15" xfId="0" applyFont="1" applyBorder="1" applyAlignment="1">
      <alignment vertical="center"/>
    </xf>
    <xf numFmtId="0" fontId="2" fillId="0" borderId="16" xfId="0" applyFont="1" applyBorder="1" applyAlignment="1">
      <alignment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2" xfId="0" applyFont="1" applyBorder="1" applyAlignment="1">
      <alignment horizontal="center" vertical="center"/>
    </xf>
    <xf numFmtId="0" fontId="2" fillId="0" borderId="0" xfId="0" applyFont="1" applyAlignment="1">
      <alignment horizontal="center" vertical="center"/>
    </xf>
    <xf numFmtId="0" fontId="2" fillId="12" borderId="12" xfId="0" applyFont="1" applyFill="1" applyBorder="1" applyAlignment="1">
      <alignment horizontal="center" vertical="center"/>
    </xf>
    <xf numFmtId="0" fontId="2" fillId="12" borderId="12" xfId="0" applyFont="1" applyFill="1" applyBorder="1" applyAlignment="1">
      <alignment horizontal="center" vertical="center" shrinkToFit="1"/>
    </xf>
    <xf numFmtId="0" fontId="2" fillId="0" borderId="0" xfId="0" applyFont="1" applyAlignment="1">
      <alignment horizontal="center" vertical="center" shrinkToFit="1"/>
    </xf>
    <xf numFmtId="0" fontId="2" fillId="8" borderId="12" xfId="0" applyFont="1" applyFill="1" applyBorder="1" applyAlignment="1">
      <alignment horizontal="center" vertical="center"/>
    </xf>
    <xf numFmtId="0" fontId="2" fillId="8" borderId="12" xfId="0" applyFont="1" applyFill="1" applyBorder="1" applyAlignment="1">
      <alignment horizontal="center" vertical="center" shrinkToFit="1"/>
    </xf>
    <xf numFmtId="0" fontId="2" fillId="13" borderId="12" xfId="0" applyFont="1" applyFill="1" applyBorder="1" applyAlignment="1">
      <alignment horizontal="center" vertical="center"/>
    </xf>
    <xf numFmtId="0" fontId="2" fillId="13" borderId="12" xfId="0" applyFont="1" applyFill="1" applyBorder="1" applyAlignment="1">
      <alignment horizontal="center" vertical="center" shrinkToFit="1"/>
    </xf>
    <xf numFmtId="0" fontId="2" fillId="8" borderId="8" xfId="0" applyFont="1" applyFill="1" applyBorder="1" applyAlignment="1">
      <alignment horizontal="center" vertical="center" wrapText="1"/>
    </xf>
    <xf numFmtId="180" fontId="2" fillId="8" borderId="12" xfId="6" applyNumberFormat="1" applyFont="1" applyFill="1" applyBorder="1" applyAlignment="1">
      <alignment horizontal="right" vertical="center"/>
    </xf>
    <xf numFmtId="0" fontId="2" fillId="8" borderId="12" xfId="0" applyFont="1" applyFill="1" applyBorder="1" applyAlignment="1">
      <alignment horizontal="right" vertical="center"/>
    </xf>
    <xf numFmtId="20" fontId="0" fillId="0" borderId="0" xfId="0" applyNumberFormat="1" applyAlignment="1">
      <alignment horizontal="center" vertical="center"/>
    </xf>
    <xf numFmtId="181" fontId="2" fillId="12" borderId="12" xfId="0" applyNumberFormat="1" applyFont="1" applyFill="1" applyBorder="1" applyAlignment="1">
      <alignment horizontal="center" vertical="center"/>
    </xf>
    <xf numFmtId="181" fontId="2" fillId="0" borderId="0" xfId="0" applyNumberFormat="1" applyFont="1" applyAlignment="1">
      <alignment horizontal="center" vertical="center"/>
    </xf>
    <xf numFmtId="181" fontId="2" fillId="8" borderId="12" xfId="0" applyNumberFormat="1" applyFont="1" applyFill="1" applyBorder="1" applyAlignment="1">
      <alignment horizontal="center" vertical="center"/>
    </xf>
    <xf numFmtId="181" fontId="2" fillId="13" borderId="12" xfId="0" applyNumberFormat="1" applyFont="1" applyFill="1" applyBorder="1" applyAlignment="1">
      <alignment horizontal="center" vertical="center"/>
    </xf>
    <xf numFmtId="0" fontId="2" fillId="13" borderId="12" xfId="0" applyFont="1" applyFill="1" applyBorder="1" applyAlignment="1">
      <alignment horizontal="center" vertical="center" wrapText="1"/>
    </xf>
    <xf numFmtId="180" fontId="2" fillId="13" borderId="12" xfId="6" applyNumberFormat="1" applyFont="1" applyFill="1" applyBorder="1" applyAlignment="1">
      <alignment horizontal="right" vertical="center"/>
    </xf>
    <xf numFmtId="0" fontId="2" fillId="13" borderId="12" xfId="0" applyFont="1" applyFill="1" applyBorder="1" applyAlignment="1">
      <alignment horizontal="right" vertical="center"/>
    </xf>
    <xf numFmtId="177" fontId="2" fillId="12" borderId="12" xfId="5" applyNumberFormat="1" applyFont="1" applyFill="1" applyBorder="1" applyAlignment="1">
      <alignment horizontal="center" vertical="center"/>
    </xf>
    <xf numFmtId="177" fontId="2" fillId="0" borderId="0" xfId="5" applyNumberFormat="1" applyFont="1" applyAlignment="1">
      <alignment horizontal="center" vertical="center"/>
    </xf>
    <xf numFmtId="177" fontId="2" fillId="8" borderId="12" xfId="5" applyNumberFormat="1" applyFont="1" applyFill="1" applyBorder="1" applyAlignment="1">
      <alignment horizontal="center" vertical="center"/>
    </xf>
    <xf numFmtId="177" fontId="2" fillId="13" borderId="12" xfId="5" applyNumberFormat="1" applyFont="1" applyFill="1" applyBorder="1" applyAlignment="1">
      <alignment horizontal="center" vertical="center"/>
    </xf>
    <xf numFmtId="177" fontId="2" fillId="12" borderId="15" xfId="5" applyNumberFormat="1" applyFont="1" applyFill="1" applyBorder="1" applyAlignment="1">
      <alignment horizontal="center" vertical="center"/>
    </xf>
    <xf numFmtId="182" fontId="2" fillId="12" borderId="13" xfId="5" applyNumberFormat="1" applyFont="1" applyFill="1" applyBorder="1" applyAlignment="1">
      <alignment horizontal="center" vertical="center"/>
    </xf>
    <xf numFmtId="177" fontId="2" fillId="12" borderId="13" xfId="5" applyNumberFormat="1" applyFont="1" applyFill="1" applyBorder="1" applyAlignment="1">
      <alignment horizontal="center" vertical="center"/>
    </xf>
    <xf numFmtId="177" fontId="2" fillId="12" borderId="16" xfId="5" applyNumberFormat="1" applyFont="1" applyFill="1" applyBorder="1" applyAlignment="1">
      <alignment horizontal="center" vertical="center"/>
    </xf>
    <xf numFmtId="177" fontId="2" fillId="8" borderId="15" xfId="5" applyNumberFormat="1" applyFont="1" applyFill="1" applyBorder="1" applyAlignment="1">
      <alignment horizontal="center" vertical="center"/>
    </xf>
    <xf numFmtId="182" fontId="2" fillId="8" borderId="13" xfId="5" applyNumberFormat="1" applyFont="1" applyFill="1" applyBorder="1" applyAlignment="1">
      <alignment horizontal="center" vertical="center"/>
    </xf>
    <xf numFmtId="177" fontId="2" fillId="8" borderId="13" xfId="5" applyNumberFormat="1" applyFont="1" applyFill="1" applyBorder="1" applyAlignment="1">
      <alignment horizontal="center" vertical="center"/>
    </xf>
    <xf numFmtId="177" fontId="2" fillId="8" borderId="16" xfId="5" applyNumberFormat="1" applyFont="1" applyFill="1" applyBorder="1" applyAlignment="1">
      <alignment horizontal="center" vertical="center"/>
    </xf>
    <xf numFmtId="177" fontId="2" fillId="13" borderId="15" xfId="5" applyNumberFormat="1" applyFont="1" applyFill="1" applyBorder="1" applyAlignment="1">
      <alignment horizontal="center" vertical="center"/>
    </xf>
    <xf numFmtId="182" fontId="2" fillId="13" borderId="16" xfId="5" applyNumberFormat="1" applyFont="1" applyFill="1" applyBorder="1" applyAlignment="1">
      <alignment horizontal="center" vertical="center"/>
    </xf>
    <xf numFmtId="182" fontId="2" fillId="13" borderId="13" xfId="5" applyNumberFormat="1" applyFont="1" applyFill="1" applyBorder="1" applyAlignment="1">
      <alignment horizontal="center" vertical="center"/>
    </xf>
    <xf numFmtId="177" fontId="2" fillId="13" borderId="13" xfId="5" applyNumberFormat="1" applyFont="1" applyFill="1" applyBorder="1" applyAlignment="1">
      <alignment horizontal="center" vertical="center"/>
    </xf>
    <xf numFmtId="177" fontId="2" fillId="13" borderId="16" xfId="5" applyNumberFormat="1" applyFont="1" applyFill="1" applyBorder="1" applyAlignment="1">
      <alignment horizontal="center" vertical="center"/>
    </xf>
    <xf numFmtId="0" fontId="18" fillId="0" borderId="0" xfId="0" applyFont="1" applyAlignment="1">
      <alignment vertical="center"/>
    </xf>
    <xf numFmtId="0" fontId="2" fillId="13" borderId="2" xfId="0" applyFont="1" applyFill="1" applyBorder="1"/>
    <xf numFmtId="0" fontId="2" fillId="13" borderId="3" xfId="0" applyFont="1" applyFill="1" applyBorder="1"/>
    <xf numFmtId="0" fontId="20" fillId="0" borderId="1" xfId="0" applyFont="1" applyBorder="1" applyAlignment="1">
      <alignment horizontal="left" vertical="top" wrapText="1"/>
    </xf>
    <xf numFmtId="0" fontId="20" fillId="0" borderId="2" xfId="0" applyFont="1" applyBorder="1" applyAlignment="1">
      <alignment horizontal="left" vertical="top" wrapText="1"/>
    </xf>
    <xf numFmtId="0" fontId="20" fillId="0" borderId="3" xfId="0" applyFont="1" applyBorder="1" applyAlignment="1">
      <alignment horizontal="left" vertical="top" wrapText="1"/>
    </xf>
    <xf numFmtId="0" fontId="2" fillId="12" borderId="12" xfId="0" applyFont="1" applyFill="1" applyBorder="1" applyAlignment="1">
      <alignment vertical="center" shrinkToFit="1"/>
    </xf>
    <xf numFmtId="0" fontId="2" fillId="8" borderId="12" xfId="0" applyFont="1" applyFill="1" applyBorder="1" applyAlignment="1">
      <alignment vertical="center" shrinkToFit="1"/>
    </xf>
    <xf numFmtId="0" fontId="2" fillId="13" borderId="12" xfId="0" applyFont="1" applyFill="1" applyBorder="1" applyAlignment="1">
      <alignment vertical="center" shrinkToFit="1"/>
    </xf>
    <xf numFmtId="0" fontId="20" fillId="0" borderId="5" xfId="0" applyFont="1" applyBorder="1" applyAlignment="1">
      <alignment horizontal="left" vertical="top" wrapText="1"/>
    </xf>
    <xf numFmtId="0" fontId="20" fillId="0" borderId="0" xfId="0" applyFont="1" applyAlignment="1">
      <alignment horizontal="left" vertical="top" wrapText="1"/>
    </xf>
    <xf numFmtId="0" fontId="20" fillId="0" borderId="6" xfId="0" applyFont="1" applyBorder="1" applyAlignment="1">
      <alignment horizontal="left" vertical="top" wrapText="1"/>
    </xf>
    <xf numFmtId="0" fontId="20" fillId="12" borderId="12" xfId="0" applyFont="1" applyFill="1" applyBorder="1" applyAlignment="1">
      <alignment horizontal="center"/>
    </xf>
    <xf numFmtId="0" fontId="20" fillId="8" borderId="12" xfId="0" applyFont="1" applyFill="1" applyBorder="1" applyAlignment="1">
      <alignment horizontal="center"/>
    </xf>
    <xf numFmtId="0" fontId="20" fillId="13" borderId="12" xfId="0" applyFont="1" applyFill="1" applyBorder="1" applyAlignment="1">
      <alignment horizontal="center"/>
    </xf>
    <xf numFmtId="177" fontId="2" fillId="0" borderId="0" xfId="5" applyNumberFormat="1" applyFont="1" applyAlignment="1"/>
    <xf numFmtId="182" fontId="2" fillId="12" borderId="16" xfId="5" applyNumberFormat="1" applyFont="1" applyFill="1" applyBorder="1" applyAlignment="1">
      <alignment horizontal="center" vertical="center"/>
    </xf>
    <xf numFmtId="0" fontId="20" fillId="0" borderId="9" xfId="0" applyFont="1" applyBorder="1" applyAlignment="1">
      <alignment horizontal="left" vertical="top" wrapText="1"/>
    </xf>
    <xf numFmtId="0" fontId="20" fillId="0" borderId="10" xfId="0" applyFont="1" applyBorder="1" applyAlignment="1">
      <alignment horizontal="left" vertical="top" wrapText="1"/>
    </xf>
    <xf numFmtId="0" fontId="20" fillId="0" borderId="11" xfId="0" applyFont="1" applyBorder="1" applyAlignment="1">
      <alignment horizontal="left" vertical="top" wrapText="1"/>
    </xf>
    <xf numFmtId="0" fontId="0" fillId="12" borderId="1" xfId="0" applyFill="1" applyBorder="1" applyAlignment="1">
      <alignment horizontal="center" vertical="center"/>
    </xf>
    <xf numFmtId="0" fontId="0" fillId="12" borderId="2" xfId="0" applyFill="1" applyBorder="1" applyAlignment="1">
      <alignment horizontal="center" vertical="center"/>
    </xf>
    <xf numFmtId="0" fontId="0" fillId="12" borderId="3" xfId="0" applyFill="1" applyBorder="1" applyAlignment="1">
      <alignment horizontal="center" vertical="center"/>
    </xf>
    <xf numFmtId="0" fontId="0" fillId="8" borderId="1" xfId="0" applyFill="1" applyBorder="1" applyAlignment="1">
      <alignment horizontal="center" vertical="center"/>
    </xf>
    <xf numFmtId="0" fontId="0" fillId="8" borderId="2" xfId="0" applyFill="1" applyBorder="1" applyAlignment="1">
      <alignment horizontal="center" vertical="center"/>
    </xf>
    <xf numFmtId="0" fontId="0" fillId="8" borderId="3" xfId="0" applyFill="1" applyBorder="1" applyAlignment="1">
      <alignment horizontal="center" vertical="center"/>
    </xf>
    <xf numFmtId="0" fontId="0" fillId="13" borderId="1" xfId="0" applyFill="1" applyBorder="1" applyAlignment="1">
      <alignment horizontal="center" vertical="center"/>
    </xf>
    <xf numFmtId="0" fontId="0" fillId="13" borderId="2" xfId="0" applyFill="1" applyBorder="1" applyAlignment="1">
      <alignment horizontal="center" vertical="center"/>
    </xf>
    <xf numFmtId="0" fontId="0" fillId="13" borderId="3" xfId="0" applyFill="1" applyBorder="1" applyAlignment="1">
      <alignment horizontal="center" vertical="center"/>
    </xf>
    <xf numFmtId="0" fontId="0" fillId="12" borderId="5" xfId="0" applyFill="1" applyBorder="1" applyAlignment="1">
      <alignment horizontal="center" vertical="center" wrapText="1"/>
    </xf>
    <xf numFmtId="0" fontId="0" fillId="12" borderId="0" xfId="0" applyFill="1" applyAlignment="1">
      <alignment horizontal="center" vertical="center" wrapText="1"/>
    </xf>
    <xf numFmtId="0" fontId="0" fillId="12" borderId="6" xfId="0" applyFill="1" applyBorder="1" applyAlignment="1">
      <alignment horizontal="center" vertical="center"/>
    </xf>
    <xf numFmtId="0" fontId="0" fillId="8" borderId="5" xfId="0" applyFill="1" applyBorder="1" applyAlignment="1">
      <alignment horizontal="center" vertical="center" wrapText="1"/>
    </xf>
    <xf numFmtId="0" fontId="0" fillId="8" borderId="0" xfId="0" applyFill="1" applyAlignment="1">
      <alignment horizontal="center" vertical="center" wrapText="1"/>
    </xf>
    <xf numFmtId="0" fontId="0" fillId="8" borderId="6" xfId="0" applyFill="1" applyBorder="1" applyAlignment="1">
      <alignment horizontal="center" vertical="center"/>
    </xf>
    <xf numFmtId="0" fontId="0" fillId="13" borderId="5" xfId="0" applyFill="1" applyBorder="1" applyAlignment="1">
      <alignment horizontal="center" vertical="center" wrapText="1"/>
    </xf>
    <xf numFmtId="0" fontId="0" fillId="13" borderId="0" xfId="0" applyFill="1" applyAlignment="1">
      <alignment horizontal="center" vertical="center" wrapText="1"/>
    </xf>
    <xf numFmtId="0" fontId="0" fillId="13" borderId="6" xfId="0" applyFill="1" applyBorder="1" applyAlignment="1">
      <alignment horizontal="center" vertical="center" wrapText="1"/>
    </xf>
    <xf numFmtId="0" fontId="0" fillId="12" borderId="5" xfId="0" applyFill="1" applyBorder="1" applyAlignment="1">
      <alignment horizontal="center" vertical="center"/>
    </xf>
    <xf numFmtId="0" fontId="0" fillId="12" borderId="0" xfId="0" applyFill="1" applyAlignment="1">
      <alignment horizontal="center" vertical="center"/>
    </xf>
    <xf numFmtId="0" fontId="0" fillId="8" borderId="5" xfId="0" applyFill="1" applyBorder="1" applyAlignment="1">
      <alignment horizontal="center" vertical="center"/>
    </xf>
    <xf numFmtId="0" fontId="0" fillId="8" borderId="0" xfId="0" applyFill="1" applyAlignment="1">
      <alignment horizontal="center" vertical="center"/>
    </xf>
    <xf numFmtId="0" fontId="0" fillId="13" borderId="5" xfId="0" applyFill="1" applyBorder="1" applyAlignment="1">
      <alignment horizontal="center" vertical="center"/>
    </xf>
    <xf numFmtId="0" fontId="0" fillId="13" borderId="0" xfId="0" applyFill="1" applyAlignment="1">
      <alignment horizontal="center" vertical="center"/>
    </xf>
    <xf numFmtId="0" fontId="0" fillId="13" borderId="6" xfId="0" applyFill="1" applyBorder="1" applyAlignment="1">
      <alignment horizontal="center" vertical="center"/>
    </xf>
    <xf numFmtId="0" fontId="0" fillId="0" borderId="12" xfId="0" applyBorder="1" applyAlignment="1">
      <alignment horizontal="center"/>
    </xf>
    <xf numFmtId="177" fontId="0" fillId="12" borderId="15" xfId="0" applyNumberFormat="1" applyFill="1" applyBorder="1" applyAlignment="1">
      <alignment horizontal="center"/>
    </xf>
    <xf numFmtId="177" fontId="0" fillId="12" borderId="13" xfId="0" applyNumberFormat="1" applyFill="1" applyBorder="1" applyAlignment="1">
      <alignment horizontal="center"/>
    </xf>
    <xf numFmtId="177" fontId="0" fillId="12" borderId="16" xfId="0" applyNumberFormat="1" applyFill="1" applyBorder="1" applyAlignment="1">
      <alignment horizontal="center"/>
    </xf>
    <xf numFmtId="177" fontId="0" fillId="8" borderId="15" xfId="0" applyNumberFormat="1" applyFill="1" applyBorder="1" applyAlignment="1">
      <alignment horizontal="center"/>
    </xf>
    <xf numFmtId="177" fontId="0" fillId="8" borderId="13" xfId="0" applyNumberFormat="1" applyFill="1" applyBorder="1" applyAlignment="1">
      <alignment horizontal="center"/>
    </xf>
    <xf numFmtId="177" fontId="0" fillId="8" borderId="16" xfId="0" applyNumberFormat="1" applyFill="1" applyBorder="1" applyAlignment="1">
      <alignment horizontal="center"/>
    </xf>
    <xf numFmtId="177" fontId="0" fillId="13" borderId="15" xfId="0" applyNumberFormat="1" applyFill="1" applyBorder="1" applyAlignment="1">
      <alignment horizontal="center"/>
    </xf>
    <xf numFmtId="177" fontId="0" fillId="13" borderId="13" xfId="0" applyNumberFormat="1" applyFill="1" applyBorder="1" applyAlignment="1">
      <alignment horizontal="center"/>
    </xf>
    <xf numFmtId="177" fontId="0" fillId="13" borderId="16" xfId="0" applyNumberFormat="1" applyFill="1" applyBorder="1" applyAlignment="1">
      <alignment horizontal="center"/>
    </xf>
    <xf numFmtId="177" fontId="0" fillId="0" borderId="15" xfId="5" applyNumberFormat="1" applyFont="1" applyBorder="1" applyAlignment="1">
      <alignment horizontal="center"/>
    </xf>
    <xf numFmtId="177" fontId="0" fillId="0" borderId="13" xfId="5" applyNumberFormat="1" applyFont="1" applyBorder="1" applyAlignment="1">
      <alignment horizontal="center"/>
    </xf>
    <xf numFmtId="177" fontId="0" fillId="0" borderId="16" xfId="5" applyNumberFormat="1" applyFont="1" applyBorder="1" applyAlignment="1">
      <alignment horizontal="center"/>
    </xf>
    <xf numFmtId="0" fontId="0" fillId="0" borderId="7" xfId="0" applyBorder="1" applyAlignment="1">
      <alignment horizontal="center"/>
    </xf>
    <xf numFmtId="177" fontId="0" fillId="0" borderId="5" xfId="5" applyNumberFormat="1" applyFont="1" applyBorder="1" applyAlignment="1">
      <alignment horizontal="center"/>
    </xf>
    <xf numFmtId="177" fontId="0" fillId="0" borderId="0" xfId="5" applyNumberFormat="1" applyFont="1" applyBorder="1" applyAlignment="1">
      <alignment horizontal="center"/>
    </xf>
    <xf numFmtId="177" fontId="0" fillId="0" borderId="6" xfId="5" applyNumberFormat="1" applyFont="1" applyBorder="1" applyAlignment="1">
      <alignment horizontal="center"/>
    </xf>
    <xf numFmtId="0" fontId="0" fillId="0" borderId="12" xfId="0" applyBorder="1" applyAlignment="1">
      <alignment horizontal="center" vertical="center"/>
    </xf>
    <xf numFmtId="177" fontId="0" fillId="0" borderId="15" xfId="5" applyNumberFormat="1" applyFont="1" applyBorder="1" applyAlignment="1"/>
    <xf numFmtId="177" fontId="0" fillId="0" borderId="13" xfId="5" applyNumberFormat="1" applyFont="1" applyBorder="1" applyAlignment="1"/>
    <xf numFmtId="177" fontId="0" fillId="0" borderId="16" xfId="5" applyNumberFormat="1" applyFont="1" applyBorder="1" applyAlignment="1"/>
    <xf numFmtId="0" fontId="0" fillId="0" borderId="8" xfId="0" applyBorder="1" applyAlignment="1">
      <alignment horizontal="center" vertical="center"/>
    </xf>
    <xf numFmtId="177" fontId="0" fillId="0" borderId="9" xfId="5" applyNumberFormat="1" applyFont="1" applyBorder="1" applyAlignment="1"/>
    <xf numFmtId="177" fontId="0" fillId="0" borderId="10" xfId="5" applyNumberFormat="1" applyFont="1" applyBorder="1" applyAlignment="1"/>
    <xf numFmtId="177" fontId="0" fillId="0" borderId="11" xfId="5" applyNumberFormat="1" applyFont="1" applyBorder="1" applyAlignment="1"/>
    <xf numFmtId="183" fontId="0" fillId="0" borderId="0" xfId="0" applyNumberFormat="1"/>
    <xf numFmtId="0" fontId="6" fillId="14" borderId="0" xfId="0" applyFont="1" applyFill="1" applyAlignment="1">
      <alignment vertical="center"/>
    </xf>
    <xf numFmtId="0" fontId="6" fillId="0" borderId="0" xfId="0" applyFont="1" applyAlignment="1">
      <alignment vertical="center"/>
    </xf>
    <xf numFmtId="0" fontId="0" fillId="14" borderId="0" xfId="0" applyFill="1"/>
    <xf numFmtId="0" fontId="21" fillId="0" borderId="0" xfId="0" applyFont="1"/>
    <xf numFmtId="0" fontId="22" fillId="8" borderId="1" xfId="0" applyFont="1" applyFill="1" applyBorder="1" applyAlignment="1">
      <alignment vertical="center"/>
    </xf>
    <xf numFmtId="0" fontId="0" fillId="8" borderId="2" xfId="0" applyFill="1" applyBorder="1" applyAlignment="1">
      <alignment vertical="center"/>
    </xf>
    <xf numFmtId="0" fontId="0" fillId="8" borderId="3" xfId="0" applyFill="1" applyBorder="1" applyAlignment="1">
      <alignment vertical="center"/>
    </xf>
    <xf numFmtId="0" fontId="0" fillId="8" borderId="15" xfId="0" applyFill="1" applyBorder="1" applyAlignment="1">
      <alignment horizontal="center"/>
    </xf>
    <xf numFmtId="0" fontId="0" fillId="8" borderId="16" xfId="0" applyFill="1" applyBorder="1" applyAlignment="1">
      <alignment horizontal="center"/>
    </xf>
    <xf numFmtId="0" fontId="0" fillId="8" borderId="12" xfId="0" applyFill="1" applyBorder="1" applyAlignment="1">
      <alignment horizontal="center"/>
    </xf>
    <xf numFmtId="0" fontId="22" fillId="15" borderId="1" xfId="0" applyFont="1" applyFill="1" applyBorder="1" applyAlignment="1">
      <alignment vertical="center"/>
    </xf>
    <xf numFmtId="0" fontId="0" fillId="15" borderId="2" xfId="0" applyFill="1" applyBorder="1" applyAlignment="1">
      <alignment vertical="center"/>
    </xf>
    <xf numFmtId="0" fontId="0" fillId="15" borderId="3" xfId="0" applyFill="1" applyBorder="1" applyAlignment="1">
      <alignment vertical="center"/>
    </xf>
    <xf numFmtId="0" fontId="0" fillId="8" borderId="5" xfId="0" applyFill="1" applyBorder="1" applyAlignment="1">
      <alignment vertical="center"/>
    </xf>
    <xf numFmtId="0" fontId="0" fillId="8" borderId="0" xfId="0" applyFill="1" applyAlignment="1">
      <alignment vertical="center"/>
    </xf>
    <xf numFmtId="0" fontId="0" fillId="8" borderId="6" xfId="0" applyFill="1" applyBorder="1" applyAlignment="1">
      <alignment vertical="center"/>
    </xf>
    <xf numFmtId="0" fontId="0" fillId="15" borderId="5" xfId="0" applyFill="1" applyBorder="1" applyAlignment="1">
      <alignment vertical="center"/>
    </xf>
    <xf numFmtId="0" fontId="0" fillId="15" borderId="0" xfId="0" applyFill="1" applyAlignment="1">
      <alignment vertical="center"/>
    </xf>
    <xf numFmtId="0" fontId="0" fillId="15" borderId="6" xfId="0" applyFill="1" applyBorder="1" applyAlignment="1">
      <alignment vertical="center"/>
    </xf>
    <xf numFmtId="0" fontId="0" fillId="8" borderId="7" xfId="0" applyFill="1" applyBorder="1" applyAlignment="1">
      <alignment vertical="center"/>
    </xf>
    <xf numFmtId="0" fontId="0" fillId="8" borderId="4" xfId="0" applyFill="1" applyBorder="1" applyAlignment="1">
      <alignment vertical="center" wrapText="1"/>
    </xf>
    <xf numFmtId="0" fontId="0" fillId="0" borderId="0" xfId="0" applyAlignment="1">
      <alignment horizontal="left" vertical="center" wrapText="1"/>
    </xf>
    <xf numFmtId="0" fontId="0" fillId="8" borderId="7" xfId="0" applyFill="1" applyBorder="1" applyAlignment="1">
      <alignment horizontal="left" vertical="center" wrapText="1"/>
    </xf>
    <xf numFmtId="0" fontId="0" fillId="8" borderId="15" xfId="0" applyFill="1" applyBorder="1" applyAlignment="1">
      <alignment horizontal="center" vertical="center" wrapText="1"/>
    </xf>
    <xf numFmtId="0" fontId="0" fillId="8" borderId="16" xfId="0" applyFill="1" applyBorder="1" applyAlignment="1">
      <alignment horizontal="center" vertical="center" wrapText="1"/>
    </xf>
    <xf numFmtId="178" fontId="0" fillId="8" borderId="12" xfId="0" applyNumberFormat="1" applyFill="1" applyBorder="1"/>
    <xf numFmtId="0" fontId="0" fillId="15" borderId="9" xfId="0" applyFill="1" applyBorder="1" applyAlignment="1">
      <alignment horizontal="left" vertical="center" wrapText="1"/>
    </xf>
    <xf numFmtId="0" fontId="0" fillId="15" borderId="4" xfId="0" applyFill="1" applyBorder="1" applyAlignment="1">
      <alignment vertical="center" wrapText="1"/>
    </xf>
    <xf numFmtId="0" fontId="12" fillId="15" borderId="4" xfId="0" applyFont="1" applyFill="1" applyBorder="1" applyAlignment="1">
      <alignment vertical="center" wrapText="1"/>
    </xf>
    <xf numFmtId="0" fontId="12" fillId="15" borderId="4" xfId="0" applyFont="1" applyFill="1" applyBorder="1" applyAlignment="1">
      <alignment horizontal="left" vertical="center" wrapText="1"/>
    </xf>
    <xf numFmtId="0" fontId="0" fillId="8" borderId="7" xfId="0" applyFill="1" applyBorder="1" applyAlignment="1">
      <alignment vertical="center" wrapText="1"/>
    </xf>
    <xf numFmtId="179" fontId="0" fillId="8" borderId="12" xfId="0" applyNumberFormat="1" applyFill="1" applyBorder="1"/>
    <xf numFmtId="0" fontId="0" fillId="15" borderId="7" xfId="0" applyFill="1" applyBorder="1" applyAlignment="1">
      <alignment vertical="center" wrapText="1"/>
    </xf>
    <xf numFmtId="0" fontId="12" fillId="15" borderId="7" xfId="0" applyFont="1" applyFill="1" applyBorder="1" applyAlignment="1">
      <alignment vertical="center" wrapText="1"/>
    </xf>
    <xf numFmtId="0" fontId="12" fillId="15" borderId="7" xfId="0" applyFont="1" applyFill="1" applyBorder="1" applyAlignment="1">
      <alignment horizontal="left" vertical="center" wrapText="1"/>
    </xf>
    <xf numFmtId="0" fontId="0" fillId="8" borderId="8" xfId="0" applyFill="1" applyBorder="1" applyAlignment="1">
      <alignment vertical="center"/>
    </xf>
    <xf numFmtId="0" fontId="0" fillId="8" borderId="8" xfId="0" applyFill="1" applyBorder="1" applyAlignment="1">
      <alignment vertical="center" wrapText="1"/>
    </xf>
    <xf numFmtId="0" fontId="0" fillId="8" borderId="8" xfId="0" applyFill="1" applyBorder="1" applyAlignment="1">
      <alignment horizontal="left" vertical="center" wrapText="1"/>
    </xf>
    <xf numFmtId="0" fontId="12" fillId="0" borderId="15" xfId="0" applyFont="1" applyBorder="1" applyAlignment="1">
      <alignment vertical="center"/>
    </xf>
    <xf numFmtId="0" fontId="12" fillId="0" borderId="16" xfId="0" applyFont="1" applyBorder="1" applyAlignment="1">
      <alignment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0" fillId="15" borderId="8" xfId="0" applyFill="1" applyBorder="1" applyAlignment="1">
      <alignment vertical="center" wrapText="1"/>
    </xf>
    <xf numFmtId="0" fontId="12" fillId="15" borderId="8" xfId="0" applyFont="1" applyFill="1" applyBorder="1" applyAlignment="1">
      <alignment vertical="center" wrapText="1"/>
    </xf>
    <xf numFmtId="0" fontId="12" fillId="15" borderId="8" xfId="0" applyFont="1" applyFill="1" applyBorder="1" applyAlignment="1">
      <alignment horizontal="left" vertical="center" wrapText="1"/>
    </xf>
    <xf numFmtId="0" fontId="0" fillId="14" borderId="0" xfId="0" applyFill="1" applyAlignment="1">
      <alignment horizontal="center" vertical="center"/>
    </xf>
    <xf numFmtId="0" fontId="0" fillId="8" borderId="12" xfId="0" applyFill="1" applyBorder="1" applyAlignment="1">
      <alignment horizontal="center" vertical="center"/>
    </xf>
    <xf numFmtId="0" fontId="0" fillId="8" borderId="12" xfId="0" applyFill="1" applyBorder="1" applyAlignment="1">
      <alignment horizontal="center" vertical="center" shrinkToFit="1"/>
    </xf>
    <xf numFmtId="0" fontId="0" fillId="0" borderId="0" xfId="0" applyAlignment="1">
      <alignment horizontal="center" vertical="center" shrinkToFit="1"/>
    </xf>
    <xf numFmtId="0" fontId="12" fillId="0" borderId="8" xfId="0" applyFont="1" applyBorder="1" applyAlignment="1">
      <alignment horizontal="center" vertical="center" wrapText="1"/>
    </xf>
    <xf numFmtId="184" fontId="12" fillId="0" borderId="12" xfId="6" applyNumberFormat="1" applyFont="1" applyBorder="1" applyAlignment="1">
      <alignment horizontal="center" vertical="center"/>
    </xf>
    <xf numFmtId="0" fontId="0" fillId="15" borderId="12" xfId="0" applyFill="1" applyBorder="1" applyAlignment="1">
      <alignment horizontal="center" vertical="center"/>
    </xf>
    <xf numFmtId="181" fontId="0" fillId="8" borderId="12" xfId="0" applyNumberFormat="1" applyFill="1" applyBorder="1" applyAlignment="1">
      <alignment horizontal="center" vertical="center"/>
    </xf>
    <xf numFmtId="181" fontId="0" fillId="0" borderId="0" xfId="0" applyNumberFormat="1" applyAlignment="1">
      <alignment horizontal="center" vertical="center"/>
    </xf>
    <xf numFmtId="0" fontId="12" fillId="0" borderId="12" xfId="0" applyFont="1" applyBorder="1" applyAlignment="1">
      <alignment horizontal="center" vertical="center" wrapText="1"/>
    </xf>
    <xf numFmtId="177" fontId="0" fillId="15" borderId="12" xfId="5" applyNumberFormat="1" applyFont="1" applyFill="1" applyBorder="1" applyAlignment="1">
      <alignment horizontal="center" vertical="center"/>
    </xf>
    <xf numFmtId="177" fontId="0" fillId="14" borderId="0" xfId="5" applyNumberFormat="1" applyFont="1" applyFill="1" applyAlignment="1">
      <alignment horizontal="center" vertical="center"/>
    </xf>
    <xf numFmtId="177" fontId="0" fillId="8" borderId="12" xfId="5" applyNumberFormat="1" applyFont="1" applyFill="1" applyBorder="1" applyAlignment="1">
      <alignment horizontal="center" vertical="center"/>
    </xf>
    <xf numFmtId="177" fontId="0" fillId="8" borderId="15" xfId="5" applyNumberFormat="1" applyFont="1" applyFill="1" applyBorder="1" applyAlignment="1">
      <alignment horizontal="center" vertical="center"/>
    </xf>
    <xf numFmtId="177" fontId="0" fillId="8" borderId="13" xfId="5" applyNumberFormat="1" applyFont="1" applyFill="1" applyBorder="1" applyAlignment="1">
      <alignment horizontal="center" vertical="center"/>
    </xf>
    <xf numFmtId="177" fontId="0" fillId="8" borderId="16" xfId="5" applyNumberFormat="1" applyFont="1" applyFill="1" applyBorder="1" applyAlignment="1">
      <alignment horizontal="center" vertical="center"/>
    </xf>
    <xf numFmtId="177" fontId="0" fillId="15" borderId="15" xfId="5" applyNumberFormat="1" applyFont="1" applyFill="1" applyBorder="1" applyAlignment="1">
      <alignment horizontal="center" vertical="center"/>
    </xf>
    <xf numFmtId="177" fontId="0" fillId="15" borderId="13" xfId="5" applyNumberFormat="1" applyFont="1" applyFill="1" applyBorder="1" applyAlignment="1">
      <alignment horizontal="center" vertical="center"/>
    </xf>
    <xf numFmtId="177" fontId="0" fillId="15" borderId="16" xfId="5" applyNumberFormat="1" applyFont="1" applyFill="1" applyBorder="1" applyAlignment="1">
      <alignment horizontal="center" vertical="center"/>
    </xf>
    <xf numFmtId="0" fontId="23" fillId="0" borderId="0" xfId="0" applyFont="1"/>
    <xf numFmtId="0" fontId="23" fillId="0" borderId="0" xfId="0" applyFont="1" applyAlignment="1">
      <alignment vertical="center"/>
    </xf>
    <xf numFmtId="0" fontId="0" fillId="8" borderId="0" xfId="0" applyFill="1"/>
    <xf numFmtId="0" fontId="0" fillId="15" borderId="0" xfId="0" applyFill="1"/>
    <xf numFmtId="0" fontId="22" fillId="0" borderId="1" xfId="0" applyFont="1" applyBorder="1" applyAlignment="1">
      <alignment vertical="center"/>
    </xf>
    <xf numFmtId="0" fontId="0" fillId="0" borderId="2" xfId="0" applyBorder="1"/>
    <xf numFmtId="0" fontId="0" fillId="0" borderId="3" xfId="0" applyBorder="1"/>
    <xf numFmtId="0" fontId="24" fillId="0" borderId="1" xfId="0" applyFont="1" applyBorder="1" applyAlignment="1">
      <alignment horizontal="left" vertical="top" wrapText="1"/>
    </xf>
    <xf numFmtId="0" fontId="24" fillId="0" borderId="2" xfId="0" applyFont="1" applyBorder="1" applyAlignment="1">
      <alignment horizontal="left" vertical="top" wrapText="1"/>
    </xf>
    <xf numFmtId="0" fontId="24" fillId="0" borderId="3" xfId="0" applyFont="1" applyBorder="1" applyAlignment="1">
      <alignment horizontal="left" vertical="top" wrapText="1"/>
    </xf>
    <xf numFmtId="0" fontId="0" fillId="0" borderId="5" xfId="0" applyBorder="1"/>
    <xf numFmtId="0" fontId="0" fillId="0" borderId="12" xfId="0" applyBorder="1" applyAlignment="1">
      <alignment vertical="center"/>
    </xf>
    <xf numFmtId="0" fontId="24" fillId="0" borderId="5" xfId="0" applyFont="1" applyBorder="1" applyAlignment="1">
      <alignment horizontal="left" vertical="top" wrapText="1"/>
    </xf>
    <xf numFmtId="0" fontId="24" fillId="0" borderId="0" xfId="0" applyFont="1" applyAlignment="1">
      <alignment horizontal="left" vertical="top" wrapText="1"/>
    </xf>
    <xf numFmtId="0" fontId="24" fillId="0" borderId="6" xfId="0" applyFont="1" applyBorder="1" applyAlignment="1">
      <alignment horizontal="left" vertical="top" wrapText="1"/>
    </xf>
    <xf numFmtId="0" fontId="24" fillId="0" borderId="12" xfId="0" applyFont="1" applyBorder="1" applyAlignment="1">
      <alignment horizontal="center"/>
    </xf>
    <xf numFmtId="0" fontId="24" fillId="0" borderId="9" xfId="0" applyFont="1" applyBorder="1" applyAlignment="1">
      <alignment horizontal="left" vertical="top" wrapText="1"/>
    </xf>
    <xf numFmtId="0" fontId="24" fillId="0" borderId="10" xfId="0" applyFont="1" applyBorder="1" applyAlignment="1">
      <alignment horizontal="left" vertical="top" wrapText="1"/>
    </xf>
    <xf numFmtId="0" fontId="24" fillId="0" borderId="11" xfId="0" applyFont="1" applyBorder="1" applyAlignment="1">
      <alignment horizontal="left" vertical="top" wrapText="1"/>
    </xf>
    <xf numFmtId="0" fontId="0" fillId="10" borderId="0" xfId="0" applyFill="1"/>
    <xf numFmtId="177" fontId="0" fillId="10" borderId="0" xfId="0" applyNumberFormat="1" applyFill="1"/>
    <xf numFmtId="0" fontId="10" fillId="0" borderId="0" xfId="3" applyFont="1">
      <alignment vertical="center"/>
    </xf>
    <xf numFmtId="0" fontId="10" fillId="0" borderId="0" xfId="3" applyFont="1" applyAlignment="1">
      <alignment horizontal="center" vertical="center"/>
    </xf>
    <xf numFmtId="0" fontId="10" fillId="0" borderId="0" xfId="3" applyFont="1" applyAlignment="1">
      <alignment vertical="center" wrapText="1"/>
    </xf>
    <xf numFmtId="0" fontId="25" fillId="0" borderId="0" xfId="3" applyFont="1">
      <alignment vertical="center"/>
    </xf>
    <xf numFmtId="0" fontId="23" fillId="0" borderId="0" xfId="3" applyFont="1">
      <alignment vertical="center"/>
    </xf>
    <xf numFmtId="0" fontId="24" fillId="0" borderId="12" xfId="3" applyFont="1" applyBorder="1" applyAlignment="1">
      <alignment horizontal="center" vertical="center"/>
    </xf>
    <xf numFmtId="0" fontId="24" fillId="0" borderId="12" xfId="2" applyFont="1" applyBorder="1" applyAlignment="1">
      <alignment vertical="center" textRotation="255"/>
    </xf>
    <xf numFmtId="0" fontId="24" fillId="0" borderId="12" xfId="1" applyFont="1" applyBorder="1" applyAlignment="1">
      <alignment horizontal="center" vertical="center" textRotation="255"/>
    </xf>
    <xf numFmtId="0" fontId="10" fillId="0" borderId="12" xfId="3" applyFont="1" applyBorder="1" applyAlignment="1">
      <alignment horizontal="center" vertical="center" wrapText="1"/>
    </xf>
    <xf numFmtId="0" fontId="10" fillId="0" borderId="12" xfId="3" applyFont="1" applyBorder="1" applyAlignment="1">
      <alignment horizontal="center" vertical="center"/>
    </xf>
    <xf numFmtId="0" fontId="10" fillId="9" borderId="12" xfId="3" applyFont="1" applyFill="1" applyBorder="1" applyAlignment="1">
      <alignment horizontal="center" vertical="center" wrapText="1"/>
    </xf>
    <xf numFmtId="0" fontId="10" fillId="2" borderId="12" xfId="3" applyFont="1" applyFill="1" applyBorder="1" applyAlignment="1">
      <alignment horizontal="center" vertical="center" wrapText="1"/>
    </xf>
    <xf numFmtId="0" fontId="10" fillId="5" borderId="12" xfId="3" applyFont="1" applyFill="1" applyBorder="1" applyAlignment="1">
      <alignment horizontal="center" vertical="center" wrapText="1"/>
    </xf>
    <xf numFmtId="0" fontId="10" fillId="5" borderId="15" xfId="3" applyFont="1" applyFill="1" applyBorder="1" applyAlignment="1">
      <alignment horizontal="center" vertical="center" wrapText="1"/>
    </xf>
    <xf numFmtId="0" fontId="10" fillId="5" borderId="16" xfId="3" applyFont="1" applyFill="1" applyBorder="1" applyAlignment="1">
      <alignment horizontal="center" vertical="center" wrapText="1"/>
    </xf>
    <xf numFmtId="0" fontId="10" fillId="16" borderId="12" xfId="3" applyFont="1" applyFill="1" applyBorder="1" applyAlignment="1">
      <alignment horizontal="center" vertical="center" wrapText="1"/>
    </xf>
    <xf numFmtId="0" fontId="10" fillId="17" borderId="12" xfId="3" applyFont="1" applyFill="1" applyBorder="1" applyAlignment="1">
      <alignment horizontal="center" vertical="center" wrapText="1"/>
    </xf>
    <xf numFmtId="0" fontId="10" fillId="9" borderId="12" xfId="3" applyFont="1" applyFill="1" applyBorder="1" applyAlignment="1">
      <alignment horizontal="left" vertical="center" wrapText="1"/>
    </xf>
    <xf numFmtId="0" fontId="10" fillId="2" borderId="12" xfId="3" applyFont="1" applyFill="1" applyBorder="1" applyAlignment="1">
      <alignment horizontal="left" vertical="center" wrapText="1"/>
    </xf>
    <xf numFmtId="0" fontId="10" fillId="5" borderId="12" xfId="3" applyFont="1" applyFill="1" applyBorder="1" applyAlignment="1">
      <alignment horizontal="left" vertical="center" wrapText="1"/>
    </xf>
    <xf numFmtId="0" fontId="10" fillId="5" borderId="15" xfId="3" applyFont="1" applyFill="1" applyBorder="1" applyAlignment="1">
      <alignment horizontal="left" vertical="center" wrapText="1"/>
    </xf>
    <xf numFmtId="0" fontId="10" fillId="5" borderId="16" xfId="3" applyFont="1" applyFill="1" applyBorder="1" applyAlignment="1">
      <alignment horizontal="left" vertical="center" wrapText="1"/>
    </xf>
    <xf numFmtId="0" fontId="10" fillId="16" borderId="12" xfId="3" applyFont="1" applyFill="1" applyBorder="1" applyAlignment="1">
      <alignment horizontal="left" vertical="center" wrapText="1"/>
    </xf>
    <xf numFmtId="0" fontId="10" fillId="17" borderId="12" xfId="3" applyFont="1" applyFill="1" applyBorder="1" applyAlignment="1">
      <alignment horizontal="left" vertical="center" wrapText="1"/>
    </xf>
    <xf numFmtId="0" fontId="25" fillId="0" borderId="0" xfId="3" applyFont="1" applyAlignment="1">
      <alignment horizontal="center" vertical="center"/>
    </xf>
    <xf numFmtId="0" fontId="25" fillId="0" borderId="0" xfId="3" applyFont="1" applyAlignment="1">
      <alignment vertical="center" wrapText="1"/>
    </xf>
    <xf numFmtId="0" fontId="10" fillId="0" borderId="12" xfId="3" applyFont="1" applyBorder="1" applyAlignment="1">
      <alignment vertical="center" wrapText="1"/>
    </xf>
    <xf numFmtId="0" fontId="10" fillId="0" borderId="12" xfId="3" applyFont="1" applyBorder="1">
      <alignment vertical="center"/>
    </xf>
  </cellXfs>
  <cellStyles count="7">
    <cellStyle name="標準" xfId="0" builtinId="0"/>
    <cellStyle name="標準 11" xfId="1"/>
    <cellStyle name="標準 2 3" xfId="2"/>
    <cellStyle name="標準 3 3" xfId="3"/>
    <cellStyle name="標準 3 3 2" xfId="4"/>
    <cellStyle name="桁区切り" xfId="5" builtinId="6"/>
    <cellStyle name="パーセント" xfId="6" builtinId="5"/>
  </cellStyles>
  <dxfs count="15">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ill>
        <patternFill>
          <bgColor rgb="FFFFFF99"/>
        </patternFill>
      </fill>
    </dxf>
    <dxf>
      <fill>
        <patternFill>
          <bgColor rgb="FFFFFF99"/>
        </patternFill>
      </fill>
    </dxf>
    <dxf>
      <fill>
        <patternFill>
          <bgColor rgb="FFFFFF99"/>
        </patternFill>
      </fill>
    </dxf>
  </dxfs>
  <tableStyles count="0" defaultTableStyle="TableStyleMedium2" defaultPivotStyle="PivotStyleMedium9"/>
  <colors>
    <mruColors>
      <color rgb="FFFF9999"/>
      <color rgb="FFFFFFCC"/>
      <color rgb="FFFFFF99"/>
      <color rgb="FFCCFFCC"/>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theme" Target="theme/theme1.xml" /><Relationship Id="rId6" Type="http://schemas.openxmlformats.org/officeDocument/2006/relationships/sharedStrings" Target="sharedStrings.xml" /><Relationship Id="rId7"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xdr:col>
      <xdr:colOff>311150</xdr:colOff>
      <xdr:row>184</xdr:row>
      <xdr:rowOff>0</xdr:rowOff>
    </xdr:from>
    <xdr:to xmlns:xdr="http://schemas.openxmlformats.org/drawingml/2006/spreadsheetDrawing">
      <xdr:col>8</xdr:col>
      <xdr:colOff>0</xdr:colOff>
      <xdr:row>185</xdr:row>
      <xdr:rowOff>6350</xdr:rowOff>
    </xdr:to>
    <xdr:sp macro="" textlink="">
      <xdr:nvSpPr>
        <xdr:cNvPr id="7" name="正方形/長方形 6"/>
        <xdr:cNvSpPr/>
      </xdr:nvSpPr>
      <xdr:spPr>
        <a:xfrm>
          <a:off x="1720850" y="40014525"/>
          <a:ext cx="1098550" cy="2444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4</xdr:col>
      <xdr:colOff>311150</xdr:colOff>
      <xdr:row>192</xdr:row>
      <xdr:rowOff>0</xdr:rowOff>
    </xdr:from>
    <xdr:to xmlns:xdr="http://schemas.openxmlformats.org/drawingml/2006/spreadsheetDrawing">
      <xdr:col>8</xdr:col>
      <xdr:colOff>0</xdr:colOff>
      <xdr:row>193</xdr:row>
      <xdr:rowOff>0</xdr:rowOff>
    </xdr:to>
    <xdr:sp macro="" textlink="">
      <xdr:nvSpPr>
        <xdr:cNvPr id="18" name="正方形/長方形 17"/>
        <xdr:cNvSpPr/>
      </xdr:nvSpPr>
      <xdr:spPr>
        <a:xfrm>
          <a:off x="1720850" y="41309925"/>
          <a:ext cx="1098550" cy="2381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0</xdr:col>
      <xdr:colOff>130810</xdr:colOff>
      <xdr:row>186</xdr:row>
      <xdr:rowOff>149225</xdr:rowOff>
    </xdr:from>
    <xdr:ext cx="748665" cy="275590"/>
    <xdr:sp macro="" textlink="">
      <xdr:nvSpPr>
        <xdr:cNvPr id="13" name="テキスト ボックス 12"/>
        <xdr:cNvSpPr txBox="1"/>
      </xdr:nvSpPr>
      <xdr:spPr>
        <a:xfrm>
          <a:off x="130810" y="40487600"/>
          <a:ext cx="7486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latin typeface="HG丸ｺﾞｼｯｸM-PRO"/>
              <a:ea typeface="HG丸ｺﾞｼｯｸM-PRO"/>
            </a:rPr>
            <a:t>振り返り</a:t>
          </a:r>
          <a:endParaRPr kumimoji="1" lang="en-US" altLang="ja-JP" sz="1100">
            <a:latin typeface="HG丸ｺﾞｼｯｸM-PRO"/>
            <a:ea typeface="HG丸ｺﾞｼｯｸM-PRO"/>
          </a:endParaRPr>
        </a:p>
      </xdr:txBody>
    </xdr:sp>
    <xdr:clientData/>
  </xdr:oneCellAnchor>
  <xdr:twoCellAnchor>
    <xdr:from xmlns:xdr="http://schemas.openxmlformats.org/drawingml/2006/spreadsheetDrawing">
      <xdr:col>4</xdr:col>
      <xdr:colOff>311150</xdr:colOff>
      <xdr:row>182</xdr:row>
      <xdr:rowOff>0</xdr:rowOff>
    </xdr:from>
    <xdr:to xmlns:xdr="http://schemas.openxmlformats.org/drawingml/2006/spreadsheetDrawing">
      <xdr:col>8</xdr:col>
      <xdr:colOff>0</xdr:colOff>
      <xdr:row>183</xdr:row>
      <xdr:rowOff>6350</xdr:rowOff>
    </xdr:to>
    <xdr:sp macro="" textlink="">
      <xdr:nvSpPr>
        <xdr:cNvPr id="11" name="正方形/長方形 10"/>
        <xdr:cNvSpPr/>
      </xdr:nvSpPr>
      <xdr:spPr>
        <a:xfrm>
          <a:off x="1720850" y="39690675"/>
          <a:ext cx="1098550" cy="2444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xdr:col>
      <xdr:colOff>282575</xdr:colOff>
      <xdr:row>180</xdr:row>
      <xdr:rowOff>111125</xdr:rowOff>
    </xdr:from>
    <xdr:to xmlns:xdr="http://schemas.openxmlformats.org/drawingml/2006/spreadsheetDrawing">
      <xdr:col>8</xdr:col>
      <xdr:colOff>214630</xdr:colOff>
      <xdr:row>193</xdr:row>
      <xdr:rowOff>0</xdr:rowOff>
    </xdr:to>
    <xdr:sp macro="" textlink="">
      <xdr:nvSpPr>
        <xdr:cNvPr id="20" name="円弧 19"/>
        <xdr:cNvSpPr/>
      </xdr:nvSpPr>
      <xdr:spPr>
        <a:xfrm rot="13317942">
          <a:off x="987425" y="39535100"/>
          <a:ext cx="2046605" cy="2012950"/>
        </a:xfrm>
        <a:prstGeom prst="arc">
          <a:avLst>
            <a:gd name="adj1" fmla="val 15956132"/>
            <a:gd name="adj2" fmla="val 403981"/>
          </a:avLst>
        </a:prstGeom>
        <a:ln w="28575">
          <a:solidFill>
            <a:schemeClr val="bg1">
              <a:lumMod val="50000"/>
            </a:schemeClr>
          </a:solidFill>
          <a:prstDash val="sysDash"/>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4</xdr:col>
      <xdr:colOff>79375</xdr:colOff>
      <xdr:row>182</xdr:row>
      <xdr:rowOff>117475</xdr:rowOff>
    </xdr:from>
    <xdr:to xmlns:xdr="http://schemas.openxmlformats.org/drawingml/2006/spreadsheetDrawing">
      <xdr:col>4</xdr:col>
      <xdr:colOff>254635</xdr:colOff>
      <xdr:row>192</xdr:row>
      <xdr:rowOff>140335</xdr:rowOff>
    </xdr:to>
    <xdr:sp macro="" textlink="">
      <xdr:nvSpPr>
        <xdr:cNvPr id="21" name="下矢印 20"/>
        <xdr:cNvSpPr/>
      </xdr:nvSpPr>
      <xdr:spPr>
        <a:xfrm>
          <a:off x="1489075" y="39808150"/>
          <a:ext cx="175260" cy="1642110"/>
        </a:xfrm>
        <a:prstGeom prst="downArrow">
          <a:avLst/>
        </a:prstGeom>
        <a:gradFill flip="none" rotWithShape="1">
          <a:gsLst>
            <a:gs pos="9000">
              <a:schemeClr val="bg1"/>
            </a:gs>
            <a:gs pos="52000">
              <a:srgbClr val="FFFF00"/>
            </a:gs>
            <a:gs pos="100000">
              <a:schemeClr val="accent6"/>
            </a:gs>
          </a:gsLst>
          <a:lin ang="5400000" scaled="0"/>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13</xdr:col>
      <xdr:colOff>180975</xdr:colOff>
      <xdr:row>115</xdr:row>
      <xdr:rowOff>66675</xdr:rowOff>
    </xdr:from>
    <xdr:to xmlns:xdr="http://schemas.openxmlformats.org/drawingml/2006/spreadsheetDrawing">
      <xdr:col>20</xdr:col>
      <xdr:colOff>247650</xdr:colOff>
      <xdr:row>120</xdr:row>
      <xdr:rowOff>19050</xdr:rowOff>
    </xdr:to>
    <xdr:sp macro="" textlink="">
      <xdr:nvSpPr>
        <xdr:cNvPr id="2" name="テキスト ボックス 1"/>
        <xdr:cNvSpPr txBox="1"/>
      </xdr:nvSpPr>
      <xdr:spPr>
        <a:xfrm>
          <a:off x="4762500" y="23296880"/>
          <a:ext cx="2647950" cy="1092200"/>
        </a:xfrm>
        <a:prstGeom prst="rect">
          <a:avLst/>
        </a:prstGeom>
        <a:solidFill>
          <a:sysClr val="window" lastClr="FFFFFF"/>
        </a:solidFill>
        <a:ln w="19050" cmpd="sng">
          <a:solidFill>
            <a:srgbClr val="FF0000"/>
          </a:solidFill>
          <a:prstDash val="dash"/>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a:solidFill>
                <a:srgbClr val="FF0000"/>
              </a:solidFill>
            </a:rPr>
            <a:t>農地維持支払の活動のみで、研修を実施していない場合は、「</a:t>
          </a:r>
          <a:r>
            <a:rPr kumimoji="1" lang="ja-JP" altLang="en-US" sz="1000" b="1">
              <a:solidFill>
                <a:srgbClr val="FF0000"/>
              </a:solidFill>
            </a:rPr>
            <a:t>研修等により問題なく確保できている</a:t>
          </a:r>
          <a:r>
            <a:rPr kumimoji="1" lang="ja-JP" altLang="en-US" sz="1000">
              <a:solidFill>
                <a:srgbClr val="FF0000"/>
              </a:solidFill>
            </a:rPr>
            <a:t>」を選択してください。</a:t>
          </a:r>
          <a:endParaRPr kumimoji="1" lang="en-US" altLang="ja-JP" sz="1000">
            <a:solidFill>
              <a:srgbClr val="FF0000"/>
            </a:solidFill>
          </a:endParaRPr>
        </a:p>
        <a:p>
          <a:r>
            <a:rPr kumimoji="1" lang="ja-JP" altLang="en-US" sz="1000">
              <a:solidFill>
                <a:srgbClr val="FF0000"/>
              </a:solidFill>
            </a:rPr>
            <a:t>（確保の必要がなく、問題がないという回答として）</a:t>
          </a:r>
        </a:p>
      </xdr:txBody>
    </xdr:sp>
    <xdr:clientData/>
  </xdr:twoCellAnchor>
  <xdr:twoCellAnchor>
    <xdr:from xmlns:xdr="http://schemas.openxmlformats.org/drawingml/2006/spreadsheetDrawing">
      <xdr:col>9</xdr:col>
      <xdr:colOff>342900</xdr:colOff>
      <xdr:row>139</xdr:row>
      <xdr:rowOff>456565</xdr:rowOff>
    </xdr:from>
    <xdr:to xmlns:xdr="http://schemas.openxmlformats.org/drawingml/2006/spreadsheetDrawing">
      <xdr:col>20</xdr:col>
      <xdr:colOff>342900</xdr:colOff>
      <xdr:row>140</xdr:row>
      <xdr:rowOff>352425</xdr:rowOff>
    </xdr:to>
    <xdr:sp macro="" textlink="">
      <xdr:nvSpPr>
        <xdr:cNvPr id="3" name="テキスト ボックス 2"/>
        <xdr:cNvSpPr txBox="1"/>
      </xdr:nvSpPr>
      <xdr:spPr>
        <a:xfrm>
          <a:off x="3514725" y="29468445"/>
          <a:ext cx="3990975" cy="474980"/>
        </a:xfrm>
        <a:prstGeom prst="rect">
          <a:avLst/>
        </a:prstGeom>
        <a:solidFill>
          <a:sysClr val="window" lastClr="FFFFFF"/>
        </a:solidFill>
        <a:ln w="19050" cmpd="sng">
          <a:solidFill>
            <a:srgbClr val="FF0000"/>
          </a:solidFill>
          <a:prstDash val="dash"/>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b="1">
              <a:solidFill>
                <a:srgbClr val="FF0000"/>
              </a:solidFill>
            </a:rPr>
            <a:t>活動全般についてご記入ください</a:t>
          </a:r>
          <a:endParaRPr kumimoji="1" lang="en-US" altLang="ja-JP" sz="1000" b="1">
            <a:solidFill>
              <a:srgbClr val="FF0000"/>
            </a:solidFill>
          </a:endParaRPr>
        </a:p>
        <a:p>
          <a:r>
            <a:rPr kumimoji="1" lang="ja-JP" altLang="en-US" sz="1000">
              <a:solidFill>
                <a:srgbClr val="FF0000"/>
              </a:solidFill>
            </a:rPr>
            <a:t>（資源向上や増進を図る活動などに限ったものではありません）</a:t>
          </a:r>
        </a:p>
      </xdr:txBody>
    </xdr:sp>
    <xdr:clientData/>
  </xdr:twoCellAnchor>
  <xdr:twoCellAnchor>
    <xdr:from xmlns:xdr="http://schemas.openxmlformats.org/drawingml/2006/spreadsheetDrawing">
      <xdr:col>0</xdr:col>
      <xdr:colOff>85725</xdr:colOff>
      <xdr:row>62</xdr:row>
      <xdr:rowOff>28575</xdr:rowOff>
    </xdr:from>
    <xdr:to xmlns:xdr="http://schemas.openxmlformats.org/drawingml/2006/spreadsheetDrawing">
      <xdr:col>3</xdr:col>
      <xdr:colOff>266700</xdr:colOff>
      <xdr:row>65</xdr:row>
      <xdr:rowOff>190500</xdr:rowOff>
    </xdr:to>
    <xdr:sp macro="" textlink="">
      <xdr:nvSpPr>
        <xdr:cNvPr id="4" name="テキスト ボックス 3"/>
        <xdr:cNvSpPr txBox="1"/>
      </xdr:nvSpPr>
      <xdr:spPr>
        <a:xfrm>
          <a:off x="85725" y="10833100"/>
          <a:ext cx="1238250" cy="920115"/>
        </a:xfrm>
        <a:prstGeom prst="rect">
          <a:avLst/>
        </a:prstGeom>
        <a:solidFill>
          <a:sysClr val="window" lastClr="FFFFFF"/>
        </a:solidFill>
        <a:ln w="19050" cmpd="sng">
          <a:solidFill>
            <a:srgbClr val="FF0000"/>
          </a:solidFill>
          <a:prstDash val="dash"/>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900" b="1">
              <a:solidFill>
                <a:srgbClr val="FF0000"/>
              </a:solidFill>
            </a:rPr>
            <a:t>※</a:t>
          </a:r>
          <a:r>
            <a:rPr kumimoji="1" lang="ja-JP" altLang="en-US" sz="900" b="1">
              <a:solidFill>
                <a:srgbClr val="FF0000"/>
              </a:solidFill>
            </a:rPr>
            <a:t>農地維持のみの実施の活動組織の場合は、資源向上支払を「</a:t>
          </a:r>
          <a:r>
            <a:rPr kumimoji="1" lang="en-US" altLang="ja-JP" sz="900" b="1">
              <a:solidFill>
                <a:srgbClr val="FF0000"/>
              </a:solidFill>
            </a:rPr>
            <a:t>×</a:t>
          </a:r>
          <a:r>
            <a:rPr kumimoji="1" lang="ja-JP" altLang="en-US" sz="900" b="1">
              <a:solidFill>
                <a:srgbClr val="FF0000"/>
              </a:solidFill>
            </a:rPr>
            <a:t>」で回答</a:t>
          </a:r>
          <a:endParaRPr kumimoji="1" lang="en-US" altLang="ja-JP" sz="900" b="1">
            <a:solidFill>
              <a:srgbClr val="FF0000"/>
            </a:solidFill>
          </a:endParaRPr>
        </a:p>
      </xdr:txBody>
    </xdr:sp>
    <xdr:clientData/>
  </xdr:twoCellAnchor>
  <xdr:twoCellAnchor>
    <xdr:from xmlns:xdr="http://schemas.openxmlformats.org/drawingml/2006/spreadsheetDrawing">
      <xdr:col>16</xdr:col>
      <xdr:colOff>247650</xdr:colOff>
      <xdr:row>126</xdr:row>
      <xdr:rowOff>47625</xdr:rowOff>
    </xdr:from>
    <xdr:to xmlns:xdr="http://schemas.openxmlformats.org/drawingml/2006/spreadsheetDrawing">
      <xdr:col>20</xdr:col>
      <xdr:colOff>228600</xdr:colOff>
      <xdr:row>132</xdr:row>
      <xdr:rowOff>104775</xdr:rowOff>
    </xdr:to>
    <xdr:sp macro="" textlink="">
      <xdr:nvSpPr>
        <xdr:cNvPr id="5" name="テキスト ボックス 4"/>
        <xdr:cNvSpPr txBox="1"/>
      </xdr:nvSpPr>
      <xdr:spPr>
        <a:xfrm>
          <a:off x="5886450" y="25919430"/>
          <a:ext cx="1504950" cy="1428115"/>
        </a:xfrm>
        <a:prstGeom prst="rect">
          <a:avLst/>
        </a:prstGeom>
        <a:solidFill>
          <a:sysClr val="window" lastClr="FFFFFF"/>
        </a:solidFill>
        <a:ln w="19050" cmpd="sng">
          <a:solidFill>
            <a:srgbClr val="FF0000"/>
          </a:solidFill>
          <a:prstDash val="dash"/>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u="sng">
              <a:solidFill>
                <a:srgbClr val="FF0000"/>
              </a:solidFill>
            </a:rPr>
            <a:t>加算措置の対象となっているかどうかに</a:t>
          </a:r>
          <a:r>
            <a:rPr kumimoji="1" lang="ja-JP" altLang="en-US" sz="1000" b="1" u="sng">
              <a:solidFill>
                <a:srgbClr val="FF0000"/>
              </a:solidFill>
            </a:rPr>
            <a:t>かかわらず</a:t>
          </a:r>
          <a:r>
            <a:rPr kumimoji="1" lang="ja-JP" altLang="en-US" sz="1000">
              <a:solidFill>
                <a:srgbClr val="FF0000"/>
              </a:solidFill>
            </a:rPr>
            <a:t>、</a:t>
          </a:r>
          <a:r>
            <a:rPr kumimoji="1" lang="ja-JP" altLang="ja-JP" sz="1050">
              <a:solidFill>
                <a:srgbClr val="FF0000"/>
              </a:solidFill>
              <a:effectLst/>
              <a:latin typeface="+mn-lt"/>
              <a:ea typeface="+mn-ea"/>
              <a:cs typeface="+mn-cs"/>
            </a:rPr>
            <a:t>「多面的機能の増進を図る活動」に取り組んでいる</a:t>
          </a:r>
          <a:r>
            <a:rPr kumimoji="1" lang="ja-JP" altLang="en-US" sz="1050">
              <a:solidFill>
                <a:srgbClr val="FF0000"/>
              </a:solidFill>
              <a:effectLst/>
              <a:latin typeface="+mn-lt"/>
              <a:ea typeface="+mn-ea"/>
              <a:cs typeface="+mn-cs"/>
            </a:rPr>
            <a:t>かどうかを回答ください。</a:t>
          </a:r>
          <a:endParaRPr kumimoji="1" lang="en-US" altLang="ja-JP" sz="1000">
            <a:solidFill>
              <a:srgbClr val="FF0000"/>
            </a:solidFill>
          </a:endParaRPr>
        </a:p>
      </xdr:txBody>
    </xdr:sp>
    <xdr:clientData/>
  </xdr:twoCellAnchor>
  <xdr:twoCellAnchor>
    <xdr:from xmlns:xdr="http://schemas.openxmlformats.org/drawingml/2006/spreadsheetDrawing">
      <xdr:col>16</xdr:col>
      <xdr:colOff>247650</xdr:colOff>
      <xdr:row>132</xdr:row>
      <xdr:rowOff>142875</xdr:rowOff>
    </xdr:from>
    <xdr:to xmlns:xdr="http://schemas.openxmlformats.org/drawingml/2006/spreadsheetDrawing">
      <xdr:col>20</xdr:col>
      <xdr:colOff>228600</xdr:colOff>
      <xdr:row>138</xdr:row>
      <xdr:rowOff>208915</xdr:rowOff>
    </xdr:to>
    <xdr:sp macro="" textlink="">
      <xdr:nvSpPr>
        <xdr:cNvPr id="6" name="テキスト ボックス 5"/>
        <xdr:cNvSpPr txBox="1"/>
      </xdr:nvSpPr>
      <xdr:spPr>
        <a:xfrm>
          <a:off x="5886450" y="27385645"/>
          <a:ext cx="1504950" cy="1582420"/>
        </a:xfrm>
        <a:prstGeom prst="rect">
          <a:avLst/>
        </a:prstGeom>
        <a:solidFill>
          <a:sysClr val="window" lastClr="FFFFFF"/>
        </a:solidFill>
        <a:ln w="19050" cmpd="sng">
          <a:solidFill>
            <a:srgbClr val="FF0000"/>
          </a:solidFill>
          <a:prstDash val="dash"/>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en-US" altLang="ja-JP" sz="1050" u="sng">
              <a:solidFill>
                <a:srgbClr val="FF0000"/>
              </a:solidFill>
              <a:effectLst/>
              <a:latin typeface="+mn-lt"/>
              <a:ea typeface="+mn-ea"/>
              <a:cs typeface="+mn-cs"/>
            </a:rPr>
            <a:t>Ⅱ</a:t>
          </a:r>
          <a:r>
            <a:rPr kumimoji="1" lang="ja-JP" altLang="en-US" sz="1050" u="sng">
              <a:solidFill>
                <a:srgbClr val="FF0000"/>
              </a:solidFill>
              <a:effectLst/>
              <a:latin typeface="+mn-lt"/>
              <a:ea typeface="+mn-ea"/>
              <a:cs typeface="+mn-cs"/>
            </a:rPr>
            <a:t>の「増進活動」の欄のチェックを忘れない。</a:t>
          </a:r>
          <a:r>
            <a:rPr kumimoji="1" lang="ja-JP" altLang="en-US" sz="1050">
              <a:solidFill>
                <a:srgbClr val="FF0000"/>
              </a:solidFill>
              <a:effectLst/>
              <a:latin typeface="+mn-lt"/>
              <a:ea typeface="+mn-ea"/>
              <a:cs typeface="+mn-cs"/>
            </a:rPr>
            <a:t>取り組んでいる増進を図る活動により、その効果がより高まったと思われるものをチェック。</a:t>
          </a:r>
          <a:endParaRPr kumimoji="1" lang="en-US" altLang="ja-JP" sz="1000">
            <a:solidFill>
              <a:srgbClr val="FF0000"/>
            </a:solidFill>
          </a:endParaRPr>
        </a:p>
      </xdr:txBody>
    </xdr:sp>
    <xdr:clientData/>
  </xdr:twoCellAnchor>
  <xdr:twoCellAnchor>
    <xdr:from xmlns:xdr="http://schemas.openxmlformats.org/drawingml/2006/spreadsheetDrawing">
      <xdr:col>21</xdr:col>
      <xdr:colOff>66675</xdr:colOff>
      <xdr:row>126</xdr:row>
      <xdr:rowOff>10160</xdr:rowOff>
    </xdr:from>
    <xdr:to xmlns:xdr="http://schemas.openxmlformats.org/drawingml/2006/spreadsheetDrawing">
      <xdr:col>22</xdr:col>
      <xdr:colOff>752475</xdr:colOff>
      <xdr:row>127</xdr:row>
      <xdr:rowOff>57150</xdr:rowOff>
    </xdr:to>
    <xdr:sp macro="" textlink="">
      <xdr:nvSpPr>
        <xdr:cNvPr id="9" name="テキスト ボックス 8"/>
        <xdr:cNvSpPr txBox="1"/>
      </xdr:nvSpPr>
      <xdr:spPr>
        <a:xfrm>
          <a:off x="7620000" y="25881965"/>
          <a:ext cx="1038225" cy="299720"/>
        </a:xfrm>
        <a:prstGeom prst="rect">
          <a:avLst/>
        </a:prstGeom>
        <a:solidFill>
          <a:sysClr val="window" lastClr="FFFFFF"/>
        </a:solidFill>
        <a:ln w="19050" cmpd="sng">
          <a:solidFill>
            <a:srgbClr val="FF0000"/>
          </a:solidFill>
          <a:prstDash val="dash"/>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solidFill>
                <a:srgbClr val="FF0000"/>
              </a:solidFill>
            </a:rPr>
            <a:t>←　東北</a:t>
          </a:r>
          <a:r>
            <a:rPr kumimoji="1" lang="en-US" altLang="ja-JP" sz="1050">
              <a:solidFill>
                <a:srgbClr val="FF0000"/>
              </a:solidFill>
            </a:rPr>
            <a:t>0620</a:t>
          </a:r>
        </a:p>
      </xdr:txBody>
    </xdr:sp>
    <xdr:clientData/>
  </xdr:twoCellAnchor>
  <xdr:twoCellAnchor>
    <xdr:from xmlns:xdr="http://schemas.openxmlformats.org/drawingml/2006/spreadsheetDrawing">
      <xdr:col>21</xdr:col>
      <xdr:colOff>66675</xdr:colOff>
      <xdr:row>132</xdr:row>
      <xdr:rowOff>142875</xdr:rowOff>
    </xdr:from>
    <xdr:to xmlns:xdr="http://schemas.openxmlformats.org/drawingml/2006/spreadsheetDrawing">
      <xdr:col>22</xdr:col>
      <xdr:colOff>752475</xdr:colOff>
      <xdr:row>133</xdr:row>
      <xdr:rowOff>190500</xdr:rowOff>
    </xdr:to>
    <xdr:sp macro="" textlink="">
      <xdr:nvSpPr>
        <xdr:cNvPr id="10" name="テキスト ボックス 9"/>
        <xdr:cNvSpPr txBox="1"/>
      </xdr:nvSpPr>
      <xdr:spPr>
        <a:xfrm>
          <a:off x="7620000" y="27385645"/>
          <a:ext cx="1038225" cy="300355"/>
        </a:xfrm>
        <a:prstGeom prst="rect">
          <a:avLst/>
        </a:prstGeom>
        <a:solidFill>
          <a:sysClr val="window" lastClr="FFFFFF"/>
        </a:solidFill>
        <a:ln w="19050" cmpd="sng">
          <a:solidFill>
            <a:srgbClr val="FF0000"/>
          </a:solidFill>
          <a:prstDash val="dash"/>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solidFill>
                <a:srgbClr val="FF0000"/>
              </a:solidFill>
            </a:rPr>
            <a:t>←　東北</a:t>
          </a:r>
          <a:r>
            <a:rPr kumimoji="1" lang="en-US" altLang="ja-JP" sz="1050">
              <a:solidFill>
                <a:srgbClr val="FF0000"/>
              </a:solidFill>
            </a:rPr>
            <a:t>0620</a:t>
          </a:r>
        </a:p>
      </xdr:txBody>
    </xdr:sp>
    <xdr:clientData/>
  </xdr:twoCellAnchor>
  <xdr:twoCellAnchor>
    <xdr:from xmlns:xdr="http://schemas.openxmlformats.org/drawingml/2006/spreadsheetDrawing">
      <xdr:col>0</xdr:col>
      <xdr:colOff>13335</xdr:colOff>
      <xdr:row>197</xdr:row>
      <xdr:rowOff>33020</xdr:rowOff>
    </xdr:from>
    <xdr:to xmlns:xdr="http://schemas.openxmlformats.org/drawingml/2006/spreadsheetDrawing">
      <xdr:col>20</xdr:col>
      <xdr:colOff>371475</xdr:colOff>
      <xdr:row>198</xdr:row>
      <xdr:rowOff>1200150</xdr:rowOff>
    </xdr:to>
    <xdr:sp macro="" textlink="">
      <xdr:nvSpPr>
        <xdr:cNvPr id="14" name="吹き出し: 四角形 13"/>
        <xdr:cNvSpPr/>
      </xdr:nvSpPr>
      <xdr:spPr>
        <a:xfrm>
          <a:off x="13335" y="42443400"/>
          <a:ext cx="7520940" cy="1229360"/>
        </a:xfrm>
        <a:prstGeom prst="wedgeRectCallout">
          <a:avLst>
            <a:gd name="adj1" fmla="val 46582"/>
            <a:gd name="adj2" fmla="val 9877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10</xdr:col>
      <xdr:colOff>236855</xdr:colOff>
      <xdr:row>200</xdr:row>
      <xdr:rowOff>95885</xdr:rowOff>
    </xdr:from>
    <xdr:to xmlns:xdr="http://schemas.openxmlformats.org/drawingml/2006/spreadsheetDrawing">
      <xdr:col>15</xdr:col>
      <xdr:colOff>311785</xdr:colOff>
      <xdr:row>200</xdr:row>
      <xdr:rowOff>363220</xdr:rowOff>
    </xdr:to>
    <xdr:sp macro="" textlink="">
      <xdr:nvSpPr>
        <xdr:cNvPr id="16" name="テキスト ボックス 15"/>
        <xdr:cNvSpPr txBox="1"/>
      </xdr:nvSpPr>
      <xdr:spPr>
        <a:xfrm>
          <a:off x="3761105" y="44397295"/>
          <a:ext cx="1837055" cy="2673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b="1">
              <a:solidFill>
                <a:srgbClr val="FF0000"/>
              </a:solidFill>
            </a:rPr>
            <a:t>全組織回答</a:t>
          </a:r>
        </a:p>
      </xdr:txBody>
    </xdr:sp>
    <xdr:clientData/>
  </xdr:twoCellAnchor>
  <xdr:twoCellAnchor>
    <xdr:from xmlns:xdr="http://schemas.openxmlformats.org/drawingml/2006/spreadsheetDrawing">
      <xdr:col>12</xdr:col>
      <xdr:colOff>29210</xdr:colOff>
      <xdr:row>200</xdr:row>
      <xdr:rowOff>86995</xdr:rowOff>
    </xdr:from>
    <xdr:to xmlns:xdr="http://schemas.openxmlformats.org/drawingml/2006/spreadsheetDrawing">
      <xdr:col>14</xdr:col>
      <xdr:colOff>182880</xdr:colOff>
      <xdr:row>200</xdr:row>
      <xdr:rowOff>389255</xdr:rowOff>
    </xdr:to>
    <xdr:sp macro="" textlink="">
      <xdr:nvSpPr>
        <xdr:cNvPr id="17" name="吹き出し: 四角形 16"/>
        <xdr:cNvSpPr/>
      </xdr:nvSpPr>
      <xdr:spPr>
        <a:xfrm>
          <a:off x="4258310" y="44388405"/>
          <a:ext cx="858520" cy="302260"/>
        </a:xfrm>
        <a:prstGeom prst="wedgeRectCallout">
          <a:avLst>
            <a:gd name="adj1" fmla="val 63454"/>
            <a:gd name="adj2" fmla="val -2182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14</xdr:col>
      <xdr:colOff>300355</xdr:colOff>
      <xdr:row>199</xdr:row>
      <xdr:rowOff>168275</xdr:rowOff>
    </xdr:from>
    <xdr:to xmlns:xdr="http://schemas.openxmlformats.org/drawingml/2006/spreadsheetDrawing">
      <xdr:col>19</xdr:col>
      <xdr:colOff>36830</xdr:colOff>
      <xdr:row>213</xdr:row>
      <xdr:rowOff>58420</xdr:rowOff>
    </xdr:to>
    <xdr:sp macro="" textlink="">
      <xdr:nvSpPr>
        <xdr:cNvPr id="19" name="正方形/長方形 18"/>
        <xdr:cNvSpPr/>
      </xdr:nvSpPr>
      <xdr:spPr>
        <a:xfrm>
          <a:off x="5234305" y="44260135"/>
          <a:ext cx="1574800" cy="3629025"/>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19</xdr:col>
      <xdr:colOff>340360</xdr:colOff>
      <xdr:row>199</xdr:row>
      <xdr:rowOff>168275</xdr:rowOff>
    </xdr:from>
    <xdr:to xmlns:xdr="http://schemas.openxmlformats.org/drawingml/2006/spreadsheetDrawing">
      <xdr:col>21</xdr:col>
      <xdr:colOff>9525</xdr:colOff>
      <xdr:row>213</xdr:row>
      <xdr:rowOff>58420</xdr:rowOff>
    </xdr:to>
    <xdr:sp macro="" textlink="">
      <xdr:nvSpPr>
        <xdr:cNvPr id="22" name="正方形/長方形 21"/>
        <xdr:cNvSpPr/>
      </xdr:nvSpPr>
      <xdr:spPr>
        <a:xfrm>
          <a:off x="7112635" y="44260135"/>
          <a:ext cx="450215" cy="3629025"/>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209550</xdr:colOff>
      <xdr:row>1</xdr:row>
      <xdr:rowOff>28575</xdr:rowOff>
    </xdr:from>
    <xdr:to xmlns:xdr="http://schemas.openxmlformats.org/drawingml/2006/spreadsheetDrawing">
      <xdr:col>4</xdr:col>
      <xdr:colOff>5113020</xdr:colOff>
      <xdr:row>6</xdr:row>
      <xdr:rowOff>114300</xdr:rowOff>
    </xdr:to>
    <xdr:sp macro="" textlink="">
      <xdr:nvSpPr>
        <xdr:cNvPr id="2" name="テキスト ボックス 1"/>
        <xdr:cNvSpPr txBox="1"/>
      </xdr:nvSpPr>
      <xdr:spPr>
        <a:xfrm>
          <a:off x="209550" y="247650"/>
          <a:ext cx="8161020" cy="8477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pPr marL="72000" indent="-504000" algn="l">
            <a:lnSpc>
              <a:spcPts val="1200"/>
            </a:lnSpc>
          </a:pPr>
          <a:r>
            <a:rPr kumimoji="1" lang="ja-JP" altLang="en-US" sz="1000"/>
            <a:t>集計用シートの</a:t>
          </a:r>
          <a:r>
            <a:rPr kumimoji="1" lang="en-US" altLang="ja-JP" sz="1000"/>
            <a:t>BR</a:t>
          </a:r>
          <a:r>
            <a:rPr kumimoji="1" lang="ja-JP" altLang="en-US" sz="1000"/>
            <a:t>列よりも右側は、自己評価チェックシートの入力項目のエラー確認セルです。入力値を参照し（参照対象は「エラー確認項目」の（　）内のセル）判定しています。</a:t>
          </a:r>
          <a:endParaRPr kumimoji="1" lang="en-US" altLang="ja-JP" sz="1000"/>
        </a:p>
        <a:p>
          <a:pPr marL="72000" indent="-504000" algn="l">
            <a:lnSpc>
              <a:spcPts val="1200"/>
            </a:lnSpc>
          </a:pPr>
          <a:r>
            <a:rPr kumimoji="1" lang="ja-JP" altLang="en-US" sz="1000"/>
            <a:t>・エラー無しの場合は○が表示されますが、エラー有りの場合は以下の区分により</a:t>
          </a:r>
          <a:r>
            <a:rPr kumimoji="1" lang="en-US" altLang="ja-JP" sz="1000"/>
            <a:t>E</a:t>
          </a:r>
          <a:r>
            <a:rPr kumimoji="1" lang="ja-JP" altLang="en-US" sz="1000"/>
            <a:t>又は</a:t>
          </a:r>
          <a:r>
            <a:rPr kumimoji="1" lang="en-US" altLang="ja-JP" sz="1000"/>
            <a:t>W</a:t>
          </a:r>
          <a:r>
            <a:rPr kumimoji="1" lang="ja-JP" altLang="en-US" sz="1000"/>
            <a:t>が表示されます。</a:t>
          </a:r>
          <a:endParaRPr kumimoji="1" lang="en-US" altLang="ja-JP" sz="1000"/>
        </a:p>
        <a:p>
          <a:pPr marL="72000" indent="-504000" algn="l">
            <a:lnSpc>
              <a:spcPts val="1200"/>
            </a:lnSpc>
          </a:pPr>
          <a:r>
            <a:rPr kumimoji="1" lang="ja-JP" altLang="en-US" sz="1000"/>
            <a:t>・エラーが表示された場合は、下表により</a:t>
          </a:r>
          <a:r>
            <a:rPr kumimoji="1" lang="en-US" altLang="ja-JP" sz="1000"/>
            <a:t>BR</a:t>
          </a:r>
          <a:r>
            <a:rPr kumimoji="1" lang="ja-JP" altLang="en-US" sz="1000"/>
            <a:t>～の各列のエラー内容を確認のうえ、自己評価チェックシートの記入内容を修正してください。</a:t>
          </a:r>
          <a:endParaRPr kumimoji="1" lang="en-US" altLang="ja-JP" sz="1000"/>
        </a:p>
        <a:p>
          <a:pPr marL="72000" indent="-504000" algn="l">
            <a:lnSpc>
              <a:spcPts val="1200"/>
            </a:lnSpc>
          </a:pPr>
          <a:endParaRPr kumimoji="1" lang="ja-JP" altLang="en-US" sz="10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AM232"/>
  <sheetViews>
    <sheetView tabSelected="1" topLeftCell="A4" zoomScale="70" zoomScaleNormal="70" workbookViewId="0">
      <selection activeCell="P40" sqref="P40:Q42"/>
    </sheetView>
  </sheetViews>
  <sheetFormatPr defaultColWidth="4.625" defaultRowHeight="13.5"/>
  <cols>
    <col min="18" max="21" width="5.125" customWidth="1"/>
    <col min="23" max="23" width="11.375" style="1" customWidth="1"/>
    <col min="24" max="24" width="9.875" style="1" customWidth="1"/>
    <col min="25" max="25" width="12.25" style="1" customWidth="1"/>
    <col min="26" max="26" width="12.25" customWidth="1"/>
    <col min="27" max="27" width="16.5" customWidth="1"/>
    <col min="28" max="28" width="4.625" style="1"/>
    <col min="29" max="29" width="26" customWidth="1"/>
    <col min="30" max="31" width="6.25" customWidth="1"/>
    <col min="32" max="32" width="6" bestFit="1" customWidth="1"/>
    <col min="33" max="33" width="20.125" customWidth="1"/>
    <col min="38" max="38" width="8.25" bestFit="1" customWidth="1"/>
    <col min="39" max="39" width="8.5" customWidth="1"/>
  </cols>
  <sheetData>
    <row r="1" spans="1:39" s="2" customFormat="1" ht="30.75">
      <c r="A1" s="2" t="s">
        <v>198</v>
      </c>
      <c r="V1" s="166" t="s">
        <v>210</v>
      </c>
      <c r="W1" s="167"/>
      <c r="X1" s="167"/>
      <c r="Y1" s="167"/>
      <c r="Z1" s="170"/>
      <c r="AA1" s="170"/>
      <c r="AB1" s="167"/>
      <c r="AC1" s="170"/>
      <c r="AD1" s="178"/>
      <c r="AE1" s="178"/>
      <c r="AF1" s="178"/>
      <c r="AG1" s="178"/>
      <c r="AH1" s="178"/>
      <c r="AI1" s="178"/>
      <c r="AJ1" s="178"/>
      <c r="AK1" s="178"/>
      <c r="AL1" s="178" t="s">
        <v>74</v>
      </c>
      <c r="AM1" s="178" t="s">
        <v>54</v>
      </c>
    </row>
    <row r="2" spans="1:39" s="2" customFormat="1" ht="13.5" customHeight="1">
      <c r="A2" s="4"/>
      <c r="B2" s="4"/>
      <c r="C2" s="4"/>
      <c r="D2" s="4"/>
      <c r="E2" s="4"/>
      <c r="F2" s="4"/>
      <c r="G2" s="4"/>
      <c r="H2" s="4"/>
      <c r="I2" s="4"/>
      <c r="J2" s="4"/>
      <c r="K2" s="4"/>
      <c r="L2" s="4"/>
      <c r="M2" s="4"/>
      <c r="N2" s="4"/>
      <c r="O2" s="4"/>
      <c r="P2" s="4"/>
      <c r="Q2" s="4"/>
      <c r="R2" s="4"/>
      <c r="S2" s="4"/>
      <c r="T2" s="4"/>
      <c r="U2" s="4"/>
      <c r="V2" s="4"/>
      <c r="W2" s="5"/>
      <c r="X2" s="5"/>
      <c r="Y2" s="5"/>
      <c r="AB2" s="124"/>
      <c r="AM2" s="180" t="s">
        <v>321</v>
      </c>
    </row>
    <row r="3" spans="1:39" s="2" customFormat="1" ht="13.5" customHeight="1">
      <c r="A3" s="5" t="s">
        <v>5</v>
      </c>
      <c r="B3" s="5"/>
      <c r="C3" s="5"/>
      <c r="D3" s="5"/>
      <c r="E3" s="5"/>
      <c r="F3" s="5"/>
      <c r="G3" s="5"/>
      <c r="H3" s="5"/>
      <c r="I3" s="5"/>
      <c r="J3" s="5"/>
      <c r="K3" s="5"/>
      <c r="L3" s="5"/>
      <c r="M3" s="5"/>
      <c r="N3" s="5"/>
      <c r="O3" s="5"/>
      <c r="P3" s="5"/>
      <c r="Q3" s="5"/>
      <c r="R3" s="5"/>
      <c r="S3" s="5"/>
      <c r="T3" s="5"/>
      <c r="U3" s="5"/>
      <c r="V3" s="4"/>
      <c r="W3" s="5"/>
      <c r="X3" s="5"/>
      <c r="Y3" s="5"/>
      <c r="Z3" s="4"/>
      <c r="AA3" s="4"/>
      <c r="AB3" s="5"/>
      <c r="AC3" s="4"/>
      <c r="AD3" s="4"/>
      <c r="AM3" s="2" t="s">
        <v>322</v>
      </c>
    </row>
    <row r="4" spans="1:39" s="2" customFormat="1" ht="13.5" customHeight="1">
      <c r="A4" s="5"/>
      <c r="B4" s="5"/>
      <c r="C4" s="5"/>
      <c r="D4" s="5"/>
      <c r="E4" s="5"/>
      <c r="F4" s="5"/>
      <c r="G4" s="5"/>
      <c r="H4" s="5"/>
      <c r="I4" s="5"/>
      <c r="J4" s="5"/>
      <c r="K4" s="5"/>
      <c r="L4" s="5"/>
      <c r="M4" s="5"/>
      <c r="N4" s="5"/>
      <c r="O4" s="5"/>
      <c r="P4" s="5"/>
      <c r="Q4" s="5"/>
      <c r="R4" s="5"/>
      <c r="S4" s="5"/>
      <c r="T4" s="5"/>
      <c r="U4" s="5"/>
      <c r="V4" s="4"/>
      <c r="W4" s="5"/>
      <c r="X4" s="5"/>
      <c r="Y4" s="5"/>
      <c r="Z4" s="4"/>
      <c r="AA4" s="4"/>
      <c r="AB4" s="5"/>
      <c r="AC4" s="4"/>
      <c r="AD4" s="4"/>
    </row>
    <row r="5" spans="1:39" s="2" customFormat="1" ht="13.5" customHeight="1">
      <c r="A5" s="5"/>
      <c r="B5" s="5"/>
      <c r="C5" s="5"/>
      <c r="D5" s="5"/>
      <c r="E5" s="5"/>
      <c r="F5" s="5"/>
      <c r="G5" s="5"/>
      <c r="H5" s="5"/>
      <c r="I5" s="5"/>
      <c r="J5" s="5"/>
      <c r="K5" s="5"/>
      <c r="L5" s="5"/>
      <c r="M5" s="5"/>
      <c r="N5" s="5"/>
      <c r="O5" s="5"/>
      <c r="P5" s="5"/>
      <c r="Q5" s="5"/>
      <c r="R5" s="5"/>
      <c r="S5" s="5"/>
      <c r="T5" s="5"/>
      <c r="U5" s="5"/>
      <c r="V5" s="4"/>
      <c r="W5" s="5"/>
      <c r="X5" s="5"/>
      <c r="Y5" s="5"/>
      <c r="Z5" s="4"/>
      <c r="AA5" s="4"/>
      <c r="AB5" s="5"/>
      <c r="AC5" s="4"/>
      <c r="AD5" s="4"/>
    </row>
    <row r="6" spans="1:39" s="2" customFormat="1" ht="13.5" customHeight="1">
      <c r="A6" s="4"/>
      <c r="B6" s="4"/>
      <c r="C6" s="4"/>
      <c r="D6" s="4"/>
      <c r="E6" s="4"/>
      <c r="F6" s="4"/>
      <c r="G6" s="4"/>
      <c r="H6" s="4"/>
      <c r="I6" s="4"/>
      <c r="J6" s="4"/>
      <c r="K6" s="4"/>
      <c r="L6" s="4"/>
      <c r="M6" s="4"/>
      <c r="N6" s="4"/>
      <c r="O6" s="4"/>
      <c r="P6" s="4"/>
      <c r="Q6" s="4"/>
      <c r="R6" s="4"/>
      <c r="S6" s="4"/>
      <c r="T6" s="4"/>
      <c r="U6" s="4"/>
      <c r="V6" s="4"/>
      <c r="W6" s="5"/>
      <c r="X6" s="5"/>
      <c r="Y6" s="5"/>
      <c r="Z6" s="4"/>
      <c r="AA6" s="4"/>
      <c r="AB6" s="5"/>
      <c r="AC6" s="4"/>
      <c r="AD6" s="4"/>
    </row>
    <row r="7" spans="1:39" s="2" customFormat="1" ht="13.5" customHeight="1">
      <c r="A7" s="6" t="s">
        <v>6</v>
      </c>
      <c r="B7" s="6"/>
      <c r="C7" s="6"/>
      <c r="D7" s="6"/>
      <c r="E7" s="6"/>
      <c r="F7" s="6"/>
      <c r="G7" s="6"/>
      <c r="H7" s="6"/>
      <c r="I7" s="6"/>
      <c r="J7" s="6"/>
      <c r="K7" s="6"/>
      <c r="L7" s="6"/>
      <c r="M7" s="6"/>
      <c r="N7" s="6"/>
      <c r="O7" s="6"/>
      <c r="P7" s="6"/>
      <c r="Q7" s="6"/>
      <c r="R7" s="6"/>
      <c r="S7" s="6"/>
      <c r="T7" s="6"/>
      <c r="U7" s="6"/>
      <c r="V7" s="4"/>
      <c r="W7" s="5"/>
      <c r="X7" s="5"/>
      <c r="Y7" s="5"/>
      <c r="Z7" s="4"/>
      <c r="AA7" s="4"/>
      <c r="AB7" s="5"/>
      <c r="AC7" s="4"/>
      <c r="AD7" s="4"/>
    </row>
    <row r="8" spans="1:39" s="2" customFormat="1" ht="13.5" customHeight="1">
      <c r="A8" s="6"/>
      <c r="B8" s="6"/>
      <c r="C8" s="6"/>
      <c r="D8" s="6"/>
      <c r="E8" s="6"/>
      <c r="F8" s="6"/>
      <c r="G8" s="6"/>
      <c r="H8" s="6"/>
      <c r="I8" s="6"/>
      <c r="J8" s="6"/>
      <c r="K8" s="6"/>
      <c r="L8" s="6"/>
      <c r="M8" s="6"/>
      <c r="N8" s="6"/>
      <c r="O8" s="6"/>
      <c r="P8" s="6"/>
      <c r="Q8" s="6"/>
      <c r="R8" s="6"/>
      <c r="S8" s="6"/>
      <c r="T8" s="6"/>
      <c r="U8" s="6"/>
      <c r="V8" s="4"/>
      <c r="W8" s="5"/>
      <c r="X8" s="5"/>
      <c r="Y8" s="5"/>
      <c r="Z8" s="4"/>
      <c r="AA8" s="4"/>
      <c r="AB8" s="5"/>
      <c r="AC8" s="4"/>
      <c r="AD8" s="4"/>
    </row>
    <row r="9" spans="1:39" s="2" customFormat="1" ht="13.5" customHeight="1">
      <c r="A9" s="6"/>
      <c r="B9" s="6"/>
      <c r="C9" s="6"/>
      <c r="D9" s="6"/>
      <c r="E9" s="6"/>
      <c r="F9" s="6"/>
      <c r="G9" s="6"/>
      <c r="H9" s="6"/>
      <c r="I9" s="6"/>
      <c r="J9" s="6"/>
      <c r="K9" s="6"/>
      <c r="L9" s="6"/>
      <c r="M9" s="6"/>
      <c r="N9" s="6"/>
      <c r="O9" s="6"/>
      <c r="P9" s="6"/>
      <c r="Q9" s="6"/>
      <c r="R9" s="6"/>
      <c r="S9" s="6"/>
      <c r="T9" s="6"/>
      <c r="U9" s="6"/>
      <c r="V9" s="4"/>
      <c r="W9" s="5"/>
      <c r="X9" s="5"/>
      <c r="Y9" s="5"/>
      <c r="Z9" s="4"/>
      <c r="AA9" s="4"/>
      <c r="AB9" s="5"/>
      <c r="AC9" s="4"/>
      <c r="AD9" s="4"/>
    </row>
    <row r="10" spans="1:39" s="2" customFormat="1" ht="13.5" customHeight="1">
      <c r="A10" s="5"/>
      <c r="B10" s="5"/>
      <c r="C10" s="5"/>
      <c r="D10" s="5"/>
      <c r="E10" s="5"/>
      <c r="F10" s="5"/>
      <c r="G10" s="5"/>
      <c r="H10" s="5"/>
      <c r="I10" s="5"/>
      <c r="J10" s="5"/>
      <c r="K10" s="5"/>
      <c r="L10" s="5"/>
      <c r="M10" s="5"/>
      <c r="N10" s="5"/>
      <c r="O10" s="5"/>
      <c r="P10" s="5"/>
      <c r="Q10" s="5"/>
      <c r="R10" s="5"/>
      <c r="S10" s="5"/>
      <c r="T10" s="5"/>
      <c r="U10" s="4"/>
      <c r="V10" s="4"/>
      <c r="W10" s="5"/>
      <c r="X10" s="5"/>
      <c r="Y10" s="5"/>
      <c r="Z10" s="4"/>
      <c r="AA10" s="4"/>
      <c r="AB10" s="5"/>
      <c r="AC10" s="4"/>
      <c r="AD10" s="4"/>
    </row>
    <row r="11" spans="1:39" s="2" customFormat="1" ht="13.5" customHeight="1">
      <c r="A11" s="5"/>
      <c r="B11" s="5"/>
      <c r="C11" s="5"/>
      <c r="D11" s="5"/>
      <c r="E11" s="5"/>
      <c r="F11" s="5"/>
      <c r="G11" s="5"/>
      <c r="H11" s="5"/>
      <c r="I11" s="5"/>
      <c r="J11" s="5"/>
      <c r="K11" s="5"/>
      <c r="L11" s="5"/>
      <c r="M11" s="5"/>
      <c r="N11" s="5"/>
      <c r="O11" s="5"/>
      <c r="P11" s="5"/>
      <c r="Q11" s="5"/>
      <c r="R11" s="5"/>
      <c r="S11" s="5"/>
      <c r="T11" s="5"/>
      <c r="U11" s="4"/>
      <c r="V11" s="4"/>
      <c r="W11" s="5"/>
      <c r="X11" s="5"/>
      <c r="Y11" s="5"/>
      <c r="Z11" s="4"/>
      <c r="AA11" s="4"/>
      <c r="AB11" s="5"/>
      <c r="AC11" s="4"/>
      <c r="AD11" s="4"/>
    </row>
    <row r="12" spans="1:39" s="2" customFormat="1" ht="13.5" customHeight="1">
      <c r="A12" s="7" t="s">
        <v>12</v>
      </c>
      <c r="B12" s="7"/>
      <c r="C12" s="7"/>
      <c r="D12" s="7"/>
      <c r="E12" s="7"/>
      <c r="F12" s="7"/>
      <c r="G12" s="7"/>
      <c r="H12" s="7"/>
      <c r="I12" s="7"/>
      <c r="J12" s="7"/>
      <c r="K12" s="7"/>
      <c r="L12" s="7"/>
      <c r="M12" s="7"/>
      <c r="N12" s="7"/>
      <c r="O12" s="7"/>
      <c r="P12" s="7"/>
      <c r="Q12" s="7"/>
      <c r="R12" s="7"/>
      <c r="S12" s="7"/>
      <c r="T12" s="7"/>
      <c r="U12" s="7"/>
      <c r="V12" s="4"/>
      <c r="W12" s="5"/>
      <c r="X12" s="5"/>
      <c r="Y12" s="5"/>
      <c r="Z12" s="4"/>
      <c r="AA12" s="4"/>
      <c r="AB12" s="5"/>
      <c r="AC12" s="4"/>
      <c r="AD12" s="4"/>
    </row>
    <row r="13" spans="1:39" s="2" customFormat="1" ht="13.5" customHeight="1">
      <c r="A13" s="7"/>
      <c r="B13" s="7"/>
      <c r="C13" s="7"/>
      <c r="D13" s="7"/>
      <c r="E13" s="7"/>
      <c r="F13" s="7"/>
      <c r="G13" s="7"/>
      <c r="H13" s="7"/>
      <c r="I13" s="7"/>
      <c r="J13" s="7"/>
      <c r="K13" s="7"/>
      <c r="L13" s="7"/>
      <c r="M13" s="7"/>
      <c r="N13" s="7"/>
      <c r="O13" s="7"/>
      <c r="P13" s="7"/>
      <c r="Q13" s="7"/>
      <c r="R13" s="7"/>
      <c r="S13" s="7"/>
      <c r="T13" s="7"/>
      <c r="U13" s="7"/>
      <c r="V13" s="4"/>
      <c r="W13" s="5"/>
      <c r="X13" s="5"/>
      <c r="Y13" s="5"/>
      <c r="Z13" s="4"/>
      <c r="AA13" s="4"/>
      <c r="AB13" s="5"/>
      <c r="AC13" s="4"/>
      <c r="AD13" s="4"/>
    </row>
    <row r="14" spans="1:39" s="2" customFormat="1" ht="16.149999999999999" customHeight="1">
      <c r="A14" s="8" t="s">
        <v>293</v>
      </c>
      <c r="B14" s="30"/>
      <c r="C14" s="30"/>
      <c r="D14" s="30"/>
      <c r="E14" s="30"/>
      <c r="F14" s="30"/>
      <c r="G14" s="30"/>
      <c r="H14" s="30"/>
      <c r="I14" s="30"/>
      <c r="J14" s="30"/>
      <c r="K14" s="30"/>
      <c r="L14" s="30"/>
      <c r="M14" s="30"/>
      <c r="N14" s="30"/>
      <c r="O14" s="30"/>
      <c r="P14" s="30"/>
      <c r="Q14" s="30"/>
      <c r="R14" s="30"/>
      <c r="S14" s="30"/>
      <c r="T14" s="30"/>
      <c r="U14" s="158"/>
      <c r="V14" s="4"/>
      <c r="W14" s="5"/>
      <c r="X14" s="5"/>
      <c r="Y14" s="5"/>
      <c r="Z14" s="4"/>
      <c r="AA14" s="4"/>
      <c r="AB14" s="5"/>
      <c r="AC14" s="4"/>
      <c r="AD14" s="4"/>
    </row>
    <row r="15" spans="1:39" s="2" customFormat="1" ht="16.149999999999999" customHeight="1">
      <c r="A15" s="9"/>
      <c r="B15" s="31"/>
      <c r="C15" s="31"/>
      <c r="D15" s="31"/>
      <c r="E15" s="31"/>
      <c r="F15" s="31"/>
      <c r="G15" s="31"/>
      <c r="H15" s="31"/>
      <c r="I15" s="31"/>
      <c r="J15" s="31"/>
      <c r="K15" s="31"/>
      <c r="L15" s="31"/>
      <c r="M15" s="31"/>
      <c r="N15" s="31"/>
      <c r="O15" s="31"/>
      <c r="P15" s="31"/>
      <c r="Q15" s="31"/>
      <c r="R15" s="31"/>
      <c r="S15" s="31"/>
      <c r="T15" s="31"/>
      <c r="U15" s="159"/>
      <c r="V15" s="4"/>
      <c r="W15" s="5"/>
      <c r="X15" s="5"/>
      <c r="Y15" s="5"/>
      <c r="Z15" s="4"/>
      <c r="AA15" s="4"/>
      <c r="AB15" s="5"/>
      <c r="AC15" s="4"/>
      <c r="AD15" s="4"/>
    </row>
    <row r="16" spans="1:39" s="2" customFormat="1" ht="16.149999999999999" customHeight="1">
      <c r="A16" s="9"/>
      <c r="B16" s="31"/>
      <c r="C16" s="31"/>
      <c r="D16" s="31"/>
      <c r="E16" s="31"/>
      <c r="F16" s="31"/>
      <c r="G16" s="31"/>
      <c r="H16" s="31"/>
      <c r="I16" s="31"/>
      <c r="J16" s="31"/>
      <c r="K16" s="31"/>
      <c r="L16" s="31"/>
      <c r="M16" s="31"/>
      <c r="N16" s="31"/>
      <c r="O16" s="31"/>
      <c r="P16" s="31"/>
      <c r="Q16" s="31"/>
      <c r="R16" s="31"/>
      <c r="S16" s="31"/>
      <c r="T16" s="31"/>
      <c r="U16" s="159"/>
      <c r="V16" s="4"/>
      <c r="W16" s="5"/>
      <c r="X16" s="5"/>
      <c r="Y16" s="5"/>
      <c r="Z16" s="4"/>
      <c r="AA16" s="4"/>
      <c r="AB16" s="5"/>
      <c r="AC16" s="4"/>
      <c r="AD16" s="4"/>
    </row>
    <row r="17" spans="1:30" s="2" customFormat="1" ht="16.149999999999999" customHeight="1">
      <c r="A17" s="9"/>
      <c r="B17" s="31"/>
      <c r="C17" s="31"/>
      <c r="D17" s="31"/>
      <c r="E17" s="31"/>
      <c r="F17" s="31"/>
      <c r="G17" s="31"/>
      <c r="H17" s="31"/>
      <c r="I17" s="31"/>
      <c r="J17" s="31"/>
      <c r="K17" s="31"/>
      <c r="L17" s="31"/>
      <c r="M17" s="31"/>
      <c r="N17" s="31"/>
      <c r="O17" s="31"/>
      <c r="P17" s="31"/>
      <c r="Q17" s="31"/>
      <c r="R17" s="31"/>
      <c r="S17" s="31"/>
      <c r="T17" s="31"/>
      <c r="U17" s="159"/>
      <c r="V17" s="4"/>
      <c r="W17" s="5"/>
      <c r="X17" s="5"/>
      <c r="Y17" s="5"/>
      <c r="Z17" s="4"/>
      <c r="AA17" s="4"/>
      <c r="AB17" s="5"/>
      <c r="AC17" s="4"/>
      <c r="AD17" s="4"/>
    </row>
    <row r="18" spans="1:30" s="2" customFormat="1" ht="16.149999999999999" customHeight="1">
      <c r="A18" s="9"/>
      <c r="B18" s="31"/>
      <c r="C18" s="31"/>
      <c r="D18" s="31"/>
      <c r="E18" s="31"/>
      <c r="F18" s="31"/>
      <c r="G18" s="31"/>
      <c r="H18" s="31"/>
      <c r="I18" s="31"/>
      <c r="J18" s="31"/>
      <c r="K18" s="31"/>
      <c r="L18" s="31"/>
      <c r="M18" s="31"/>
      <c r="N18" s="31"/>
      <c r="O18" s="31"/>
      <c r="P18" s="31"/>
      <c r="Q18" s="31"/>
      <c r="R18" s="31"/>
      <c r="S18" s="31"/>
      <c r="T18" s="31"/>
      <c r="U18" s="159"/>
      <c r="V18" s="4"/>
      <c r="W18" s="5"/>
      <c r="X18" s="5"/>
      <c r="Y18" s="5"/>
      <c r="Z18" s="4"/>
      <c r="AA18" s="4"/>
      <c r="AB18" s="5"/>
      <c r="AC18" s="4"/>
      <c r="AD18" s="4"/>
    </row>
    <row r="19" spans="1:30" s="2" customFormat="1" ht="16.149999999999999" customHeight="1">
      <c r="A19" s="9"/>
      <c r="B19" s="31"/>
      <c r="C19" s="31"/>
      <c r="D19" s="31"/>
      <c r="E19" s="31"/>
      <c r="F19" s="31"/>
      <c r="G19" s="31"/>
      <c r="H19" s="31"/>
      <c r="I19" s="31"/>
      <c r="J19" s="31"/>
      <c r="K19" s="31"/>
      <c r="L19" s="31"/>
      <c r="M19" s="31"/>
      <c r="N19" s="31"/>
      <c r="O19" s="31"/>
      <c r="P19" s="31"/>
      <c r="Q19" s="31"/>
      <c r="R19" s="31"/>
      <c r="S19" s="31"/>
      <c r="T19" s="31"/>
      <c r="U19" s="159"/>
      <c r="AD19" s="4"/>
    </row>
    <row r="20" spans="1:30" s="2" customFormat="1" ht="16.149999999999999" customHeight="1">
      <c r="A20" s="9"/>
      <c r="B20" s="31"/>
      <c r="C20" s="31"/>
      <c r="D20" s="31"/>
      <c r="E20" s="31"/>
      <c r="F20" s="31"/>
      <c r="G20" s="31"/>
      <c r="H20" s="31"/>
      <c r="I20" s="31"/>
      <c r="J20" s="31"/>
      <c r="K20" s="31"/>
      <c r="L20" s="31"/>
      <c r="M20" s="31"/>
      <c r="N20" s="31"/>
      <c r="O20" s="31"/>
      <c r="P20" s="31"/>
      <c r="Q20" s="31"/>
      <c r="R20" s="31"/>
      <c r="S20" s="31"/>
      <c r="T20" s="31"/>
      <c r="U20" s="159"/>
      <c r="V20" s="4"/>
      <c r="W20" s="5"/>
      <c r="X20" s="5"/>
      <c r="Y20" s="5"/>
      <c r="Z20" s="4"/>
      <c r="AA20" s="4"/>
      <c r="AB20" s="5"/>
      <c r="AC20" s="4"/>
      <c r="AD20" s="4"/>
    </row>
    <row r="21" spans="1:30" s="2" customFormat="1" ht="16.149999999999999" customHeight="1">
      <c r="A21" s="9"/>
      <c r="B21" s="31"/>
      <c r="C21" s="31"/>
      <c r="D21" s="31"/>
      <c r="E21" s="31"/>
      <c r="F21" s="31"/>
      <c r="G21" s="31"/>
      <c r="H21" s="31"/>
      <c r="I21" s="31"/>
      <c r="J21" s="31"/>
      <c r="K21" s="31"/>
      <c r="L21" s="31"/>
      <c r="M21" s="31"/>
      <c r="N21" s="31"/>
      <c r="O21" s="31"/>
      <c r="P21" s="31"/>
      <c r="Q21" s="31"/>
      <c r="R21" s="31"/>
      <c r="S21" s="31"/>
      <c r="T21" s="31"/>
      <c r="U21" s="159"/>
      <c r="V21" s="4"/>
      <c r="W21" s="5"/>
      <c r="X21" s="5"/>
      <c r="Y21" s="5"/>
      <c r="Z21" s="4"/>
      <c r="AA21" s="4"/>
      <c r="AB21" s="5"/>
      <c r="AC21" s="4"/>
      <c r="AD21" s="4"/>
    </row>
    <row r="22" spans="1:30" s="2" customFormat="1" ht="16.149999999999999" customHeight="1">
      <c r="A22" s="9"/>
      <c r="B22" s="31"/>
      <c r="C22" s="31"/>
      <c r="D22" s="31"/>
      <c r="E22" s="31"/>
      <c r="F22" s="31"/>
      <c r="G22" s="31"/>
      <c r="H22" s="31"/>
      <c r="I22" s="31"/>
      <c r="J22" s="31"/>
      <c r="K22" s="31"/>
      <c r="L22" s="31"/>
      <c r="M22" s="31"/>
      <c r="N22" s="31"/>
      <c r="O22" s="31"/>
      <c r="P22" s="31"/>
      <c r="Q22" s="31"/>
      <c r="R22" s="31"/>
      <c r="S22" s="31"/>
      <c r="T22" s="31"/>
      <c r="U22" s="159"/>
      <c r="V22" s="4"/>
      <c r="W22" s="5"/>
      <c r="X22" s="5"/>
      <c r="Y22" s="5"/>
      <c r="Z22" s="4"/>
      <c r="AA22" s="4"/>
      <c r="AB22" s="5"/>
      <c r="AC22" s="4"/>
      <c r="AD22" s="4"/>
    </row>
    <row r="23" spans="1:30" s="2" customFormat="1" ht="16.149999999999999" customHeight="1">
      <c r="A23" s="9"/>
      <c r="B23" s="31"/>
      <c r="C23" s="31"/>
      <c r="D23" s="31"/>
      <c r="E23" s="31"/>
      <c r="F23" s="31"/>
      <c r="G23" s="31"/>
      <c r="H23" s="31"/>
      <c r="I23" s="31"/>
      <c r="J23" s="31"/>
      <c r="K23" s="31"/>
      <c r="L23" s="31"/>
      <c r="M23" s="31"/>
      <c r="N23" s="31"/>
      <c r="O23" s="31"/>
      <c r="P23" s="31"/>
      <c r="Q23" s="31"/>
      <c r="R23" s="31"/>
      <c r="S23" s="31"/>
      <c r="T23" s="31"/>
      <c r="U23" s="159"/>
      <c r="V23" s="4"/>
      <c r="W23" s="5"/>
      <c r="X23" s="5"/>
      <c r="Y23" s="5"/>
      <c r="Z23" s="4"/>
      <c r="AA23" s="4"/>
      <c r="AB23" s="5"/>
      <c r="AC23" s="4"/>
      <c r="AD23" s="4"/>
    </row>
    <row r="24" spans="1:30" s="2" customFormat="1" ht="16.149999999999999" customHeight="1">
      <c r="A24" s="9"/>
      <c r="B24" s="31"/>
      <c r="C24" s="31"/>
      <c r="D24" s="31"/>
      <c r="E24" s="31"/>
      <c r="F24" s="31"/>
      <c r="G24" s="31"/>
      <c r="H24" s="31"/>
      <c r="I24" s="31"/>
      <c r="J24" s="31"/>
      <c r="K24" s="31"/>
      <c r="L24" s="31"/>
      <c r="M24" s="31"/>
      <c r="N24" s="31"/>
      <c r="O24" s="31"/>
      <c r="P24" s="31"/>
      <c r="Q24" s="31"/>
      <c r="R24" s="31"/>
      <c r="S24" s="31"/>
      <c r="T24" s="31"/>
      <c r="U24" s="159"/>
      <c r="V24" s="4"/>
      <c r="W24" s="5"/>
      <c r="X24" s="5"/>
      <c r="Y24" s="5"/>
      <c r="Z24" s="4"/>
      <c r="AA24" s="4"/>
      <c r="AB24" s="5"/>
      <c r="AC24" s="4"/>
      <c r="AD24" s="4"/>
    </row>
    <row r="25" spans="1:30" s="2" customFormat="1" ht="16.149999999999999" customHeight="1">
      <c r="A25" s="9"/>
      <c r="B25" s="31"/>
      <c r="C25" s="31"/>
      <c r="D25" s="31"/>
      <c r="E25" s="31"/>
      <c r="F25" s="31"/>
      <c r="G25" s="31"/>
      <c r="H25" s="31"/>
      <c r="I25" s="31"/>
      <c r="J25" s="31"/>
      <c r="K25" s="31"/>
      <c r="L25" s="31"/>
      <c r="M25" s="31"/>
      <c r="N25" s="31"/>
      <c r="O25" s="31"/>
      <c r="P25" s="31"/>
      <c r="Q25" s="31"/>
      <c r="R25" s="31"/>
      <c r="S25" s="31"/>
      <c r="T25" s="31"/>
      <c r="U25" s="159"/>
      <c r="V25" s="4"/>
      <c r="W25" s="5"/>
      <c r="X25" s="5"/>
      <c r="Y25" s="5"/>
      <c r="Z25" s="4"/>
      <c r="AA25" s="4"/>
      <c r="AB25" s="5"/>
      <c r="AC25" s="4"/>
      <c r="AD25" s="4"/>
    </row>
    <row r="26" spans="1:30" s="2" customFormat="1" ht="16.149999999999999" customHeight="1">
      <c r="A26" s="9"/>
      <c r="B26" s="31"/>
      <c r="C26" s="31"/>
      <c r="D26" s="31"/>
      <c r="E26" s="31"/>
      <c r="F26" s="31"/>
      <c r="G26" s="31"/>
      <c r="H26" s="31"/>
      <c r="I26" s="31"/>
      <c r="J26" s="31"/>
      <c r="K26" s="31"/>
      <c r="L26" s="31"/>
      <c r="M26" s="31"/>
      <c r="N26" s="31"/>
      <c r="O26" s="31"/>
      <c r="P26" s="31"/>
      <c r="Q26" s="31"/>
      <c r="R26" s="31"/>
      <c r="S26" s="31"/>
      <c r="T26" s="31"/>
      <c r="U26" s="159"/>
      <c r="V26" s="4"/>
      <c r="W26" s="5"/>
      <c r="X26" s="5"/>
      <c r="Y26" s="5"/>
      <c r="Z26" s="4"/>
      <c r="AA26" s="4"/>
      <c r="AB26" s="5"/>
      <c r="AC26" s="4"/>
      <c r="AD26" s="4"/>
    </row>
    <row r="27" spans="1:30" s="2" customFormat="1" ht="16.149999999999999" customHeight="1">
      <c r="A27" s="9" t="s">
        <v>13</v>
      </c>
      <c r="B27" s="31"/>
      <c r="C27" s="31"/>
      <c r="D27" s="31"/>
      <c r="E27" s="31"/>
      <c r="F27" s="31"/>
      <c r="G27" s="31"/>
      <c r="H27" s="31"/>
      <c r="I27" s="31"/>
      <c r="J27" s="31"/>
      <c r="K27" s="31"/>
      <c r="L27" s="31"/>
      <c r="M27" s="31"/>
      <c r="N27" s="31"/>
      <c r="O27" s="31"/>
      <c r="P27" s="31"/>
      <c r="Q27" s="31"/>
      <c r="R27" s="31"/>
      <c r="S27" s="31"/>
      <c r="T27" s="31"/>
      <c r="U27" s="159"/>
      <c r="V27" s="4"/>
      <c r="W27" s="5"/>
      <c r="X27" s="5"/>
      <c r="Y27" s="5"/>
      <c r="Z27" s="4"/>
      <c r="AA27" s="4"/>
      <c r="AB27" s="5"/>
      <c r="AC27" s="4"/>
      <c r="AD27" s="4"/>
    </row>
    <row r="28" spans="1:30" s="2" customFormat="1" ht="16.149999999999999" customHeight="1">
      <c r="A28" s="9"/>
      <c r="B28" s="31"/>
      <c r="C28" s="31"/>
      <c r="D28" s="31"/>
      <c r="E28" s="31"/>
      <c r="F28" s="31"/>
      <c r="G28" s="31"/>
      <c r="H28" s="31"/>
      <c r="I28" s="31"/>
      <c r="J28" s="31"/>
      <c r="K28" s="31"/>
      <c r="L28" s="31"/>
      <c r="M28" s="31"/>
      <c r="N28" s="31"/>
      <c r="O28" s="31"/>
      <c r="P28" s="31"/>
      <c r="Q28" s="31"/>
      <c r="R28" s="31"/>
      <c r="S28" s="31"/>
      <c r="T28" s="31"/>
      <c r="U28" s="159"/>
      <c r="V28" s="4"/>
      <c r="W28" s="5"/>
      <c r="X28" s="5"/>
      <c r="Y28" s="5"/>
      <c r="Z28" s="4"/>
      <c r="AA28" s="4"/>
      <c r="AB28" s="5"/>
      <c r="AC28" s="4"/>
      <c r="AD28" s="4"/>
    </row>
    <row r="29" spans="1:30" s="2" customFormat="1" ht="16.149999999999999" customHeight="1">
      <c r="A29" s="10"/>
      <c r="B29" s="32"/>
      <c r="C29" s="32"/>
      <c r="D29" s="32"/>
      <c r="E29" s="32"/>
      <c r="F29" s="32"/>
      <c r="G29" s="32"/>
      <c r="H29" s="32"/>
      <c r="I29" s="32"/>
      <c r="J29" s="32"/>
      <c r="K29" s="32"/>
      <c r="L29" s="32"/>
      <c r="M29" s="32"/>
      <c r="N29" s="32"/>
      <c r="O29" s="32"/>
      <c r="P29" s="32"/>
      <c r="Q29" s="32"/>
      <c r="R29" s="32"/>
      <c r="S29" s="32"/>
      <c r="T29" s="32"/>
      <c r="U29" s="160"/>
      <c r="V29" s="4"/>
      <c r="W29" s="5"/>
      <c r="X29" s="5"/>
      <c r="Y29" s="5"/>
      <c r="Z29" s="4"/>
      <c r="AA29" s="4"/>
      <c r="AB29" s="5"/>
      <c r="AC29" s="4"/>
      <c r="AD29" s="4"/>
    </row>
    <row r="30" spans="1:30" s="2" customFormat="1" ht="13.5" customHeight="1">
      <c r="A30" s="11"/>
      <c r="B30" s="11"/>
      <c r="C30" s="11"/>
      <c r="D30" s="11"/>
      <c r="E30" s="11"/>
      <c r="F30" s="11"/>
      <c r="G30" s="11"/>
      <c r="H30" s="11"/>
      <c r="I30" s="11"/>
      <c r="J30" s="11"/>
      <c r="K30" s="11"/>
      <c r="L30" s="11"/>
      <c r="M30" s="11"/>
      <c r="N30" s="11"/>
      <c r="O30" s="11"/>
      <c r="P30" s="11"/>
      <c r="Q30" s="11"/>
      <c r="R30" s="11"/>
      <c r="S30" s="11"/>
      <c r="T30" s="11"/>
      <c r="U30" s="4"/>
      <c r="V30" s="4"/>
      <c r="W30" s="5"/>
      <c r="X30" s="5"/>
      <c r="Y30" s="5"/>
      <c r="Z30" s="4"/>
      <c r="AA30" s="4"/>
      <c r="AB30" s="5"/>
      <c r="AC30" s="4"/>
      <c r="AD30" s="4"/>
    </row>
    <row r="31" spans="1:30" s="2" customFormat="1" ht="13.5" customHeight="1">
      <c r="A31" s="11"/>
      <c r="B31" s="11"/>
      <c r="C31" s="48" t="s">
        <v>0</v>
      </c>
      <c r="D31" s="65"/>
      <c r="E31" s="65"/>
      <c r="F31" s="80"/>
      <c r="G31" s="89" t="s">
        <v>323</v>
      </c>
      <c r="H31" s="105"/>
      <c r="I31" s="105"/>
      <c r="J31" s="105"/>
      <c r="K31" s="105"/>
      <c r="L31" s="105"/>
      <c r="M31" s="105"/>
      <c r="N31" s="105"/>
      <c r="O31" s="105"/>
      <c r="P31" s="105"/>
      <c r="Q31" s="105"/>
      <c r="R31" s="146"/>
      <c r="S31" s="11"/>
      <c r="T31" s="11"/>
      <c r="U31" s="4"/>
      <c r="V31" s="4"/>
      <c r="W31" s="5"/>
      <c r="X31" s="5"/>
      <c r="Y31" s="5"/>
      <c r="Z31" s="4"/>
      <c r="AA31" s="4"/>
      <c r="AB31" s="5"/>
      <c r="AC31" s="4"/>
      <c r="AD31" s="4"/>
    </row>
    <row r="32" spans="1:30" s="2" customFormat="1" ht="13.5" customHeight="1">
      <c r="A32" s="11"/>
      <c r="B32" s="11"/>
      <c r="C32" s="49"/>
      <c r="D32" s="25"/>
      <c r="E32" s="25"/>
      <c r="F32" s="81"/>
      <c r="G32" s="90"/>
      <c r="H32" s="106"/>
      <c r="I32" s="106"/>
      <c r="J32" s="106"/>
      <c r="K32" s="106"/>
      <c r="L32" s="106"/>
      <c r="M32" s="106"/>
      <c r="N32" s="106"/>
      <c r="O32" s="106"/>
      <c r="P32" s="106"/>
      <c r="Q32" s="106"/>
      <c r="R32" s="147"/>
      <c r="S32" s="11"/>
      <c r="T32" s="11"/>
      <c r="U32" s="4"/>
      <c r="V32" s="4"/>
      <c r="W32" s="5"/>
      <c r="X32" s="5"/>
      <c r="Y32" s="5"/>
      <c r="Z32" s="4"/>
      <c r="AA32" s="4"/>
      <c r="AB32" s="5"/>
      <c r="AC32" s="4"/>
      <c r="AD32" s="4"/>
    </row>
    <row r="33" spans="3:30" s="2" customFormat="1" ht="12" customHeight="1">
      <c r="C33" s="50"/>
      <c r="D33" s="66"/>
      <c r="E33" s="66"/>
      <c r="F33" s="82"/>
      <c r="G33" s="91"/>
      <c r="H33" s="107"/>
      <c r="I33" s="107"/>
      <c r="J33" s="107"/>
      <c r="K33" s="107"/>
      <c r="L33" s="107"/>
      <c r="M33" s="107"/>
      <c r="N33" s="107"/>
      <c r="O33" s="107"/>
      <c r="P33" s="107"/>
      <c r="Q33" s="107"/>
      <c r="R33" s="148"/>
      <c r="U33" s="4"/>
      <c r="V33" s="4"/>
      <c r="W33" s="5"/>
      <c r="X33" s="5"/>
      <c r="Y33" s="5"/>
      <c r="Z33" s="4"/>
      <c r="AA33" s="4"/>
      <c r="AB33" s="5"/>
      <c r="AC33" s="4"/>
      <c r="AD33" s="4"/>
    </row>
    <row r="34" spans="3:30" s="2" customFormat="1" ht="12" customHeight="1">
      <c r="C34" s="48" t="s">
        <v>8</v>
      </c>
      <c r="D34" s="65"/>
      <c r="E34" s="65"/>
      <c r="F34" s="80"/>
      <c r="G34" s="89" t="s">
        <v>187</v>
      </c>
      <c r="H34" s="105"/>
      <c r="I34" s="105"/>
      <c r="J34" s="105"/>
      <c r="K34" s="105"/>
      <c r="L34" s="105"/>
      <c r="M34" s="105"/>
      <c r="N34" s="105"/>
      <c r="O34" s="105"/>
      <c r="P34" s="105"/>
      <c r="Q34" s="105"/>
      <c r="R34" s="146"/>
      <c r="U34" s="4"/>
      <c r="V34" s="4"/>
      <c r="W34" s="5"/>
      <c r="X34" s="5"/>
      <c r="Y34" s="5"/>
      <c r="Z34" s="4"/>
      <c r="AA34" s="4"/>
      <c r="AB34" s="5"/>
      <c r="AC34" s="4"/>
      <c r="AD34" s="4"/>
    </row>
    <row r="35" spans="3:30" s="2" customFormat="1" ht="12" customHeight="1">
      <c r="C35" s="49"/>
      <c r="D35" s="25"/>
      <c r="E35" s="25"/>
      <c r="F35" s="81"/>
      <c r="G35" s="90"/>
      <c r="H35" s="106"/>
      <c r="I35" s="106"/>
      <c r="J35" s="106"/>
      <c r="K35" s="106"/>
      <c r="L35" s="106"/>
      <c r="M35" s="106"/>
      <c r="N35" s="106"/>
      <c r="O35" s="106"/>
      <c r="P35" s="106"/>
      <c r="Q35" s="106"/>
      <c r="R35" s="147"/>
      <c r="U35" s="4"/>
      <c r="V35" s="4"/>
      <c r="W35" s="5"/>
      <c r="X35" s="5"/>
      <c r="Y35" s="5"/>
      <c r="Z35" s="4"/>
      <c r="AA35" s="4"/>
      <c r="AB35" s="5"/>
      <c r="AC35" s="4"/>
      <c r="AD35" s="4"/>
    </row>
    <row r="36" spans="3:30" s="2" customFormat="1" ht="13.5" customHeight="1">
      <c r="C36" s="50"/>
      <c r="D36" s="66"/>
      <c r="E36" s="66"/>
      <c r="F36" s="82"/>
      <c r="G36" s="91"/>
      <c r="H36" s="107"/>
      <c r="I36" s="107"/>
      <c r="J36" s="107"/>
      <c r="K36" s="107"/>
      <c r="L36" s="107"/>
      <c r="M36" s="107"/>
      <c r="N36" s="107"/>
      <c r="O36" s="107"/>
      <c r="P36" s="107"/>
      <c r="Q36" s="107"/>
      <c r="R36" s="148"/>
      <c r="U36" s="4"/>
      <c r="V36" s="4"/>
      <c r="W36" s="5"/>
      <c r="X36" s="5"/>
      <c r="Y36" s="5"/>
      <c r="Z36" s="4"/>
      <c r="AA36" s="4"/>
      <c r="AB36" s="5"/>
      <c r="AC36" s="4"/>
      <c r="AD36" s="4"/>
    </row>
    <row r="37" spans="3:30" s="2" customFormat="1" ht="13.5" customHeight="1">
      <c r="C37" s="48" t="s">
        <v>14</v>
      </c>
      <c r="D37" s="65"/>
      <c r="E37" s="65"/>
      <c r="F37" s="80"/>
      <c r="G37" s="89"/>
      <c r="H37" s="105"/>
      <c r="I37" s="105"/>
      <c r="J37" s="105"/>
      <c r="K37" s="105"/>
      <c r="L37" s="105"/>
      <c r="M37" s="105"/>
      <c r="N37" s="105"/>
      <c r="O37" s="105"/>
      <c r="P37" s="105"/>
      <c r="Q37" s="105"/>
      <c r="R37" s="146"/>
      <c r="U37" s="4"/>
      <c r="V37" s="4"/>
      <c r="W37" s="5"/>
      <c r="X37" s="5"/>
      <c r="Y37" s="5"/>
      <c r="Z37" s="4"/>
      <c r="AA37" s="4"/>
      <c r="AB37" s="5"/>
      <c r="AC37" s="4"/>
      <c r="AD37" s="4"/>
    </row>
    <row r="38" spans="3:30" s="2" customFormat="1" ht="13.5" customHeight="1">
      <c r="C38" s="49"/>
      <c r="D38" s="25"/>
      <c r="E38" s="25"/>
      <c r="F38" s="81"/>
      <c r="G38" s="90"/>
      <c r="H38" s="106"/>
      <c r="I38" s="106"/>
      <c r="J38" s="106"/>
      <c r="K38" s="106"/>
      <c r="L38" s="106"/>
      <c r="M38" s="106"/>
      <c r="N38" s="106"/>
      <c r="O38" s="106"/>
      <c r="P38" s="106"/>
      <c r="Q38" s="106"/>
      <c r="R38" s="147"/>
      <c r="U38" s="4"/>
      <c r="V38" s="4"/>
      <c r="W38" s="5"/>
      <c r="X38" s="5"/>
      <c r="Y38" s="5"/>
      <c r="Z38" s="4"/>
      <c r="AA38" s="4"/>
      <c r="AB38" s="5"/>
      <c r="AC38" s="4"/>
      <c r="AD38" s="4"/>
    </row>
    <row r="39" spans="3:30" s="2" customFormat="1" ht="13.5" customHeight="1">
      <c r="C39" s="50"/>
      <c r="D39" s="66"/>
      <c r="E39" s="66"/>
      <c r="F39" s="82"/>
      <c r="G39" s="91"/>
      <c r="H39" s="107"/>
      <c r="I39" s="107"/>
      <c r="J39" s="107"/>
      <c r="K39" s="107"/>
      <c r="L39" s="107"/>
      <c r="M39" s="107"/>
      <c r="N39" s="107"/>
      <c r="O39" s="107"/>
      <c r="P39" s="107"/>
      <c r="Q39" s="107"/>
      <c r="R39" s="148"/>
      <c r="U39" s="4"/>
      <c r="V39" s="4"/>
      <c r="W39" s="5"/>
      <c r="X39" s="5"/>
      <c r="Y39" s="5"/>
      <c r="Z39" s="4"/>
      <c r="AA39" s="4"/>
      <c r="AB39" s="5"/>
      <c r="AC39" s="4"/>
      <c r="AD39" s="4"/>
    </row>
    <row r="40" spans="3:30" s="2" customFormat="1" ht="13.5" customHeight="1">
      <c r="C40" s="51" t="s">
        <v>15</v>
      </c>
      <c r="D40" s="65"/>
      <c r="E40" s="65"/>
      <c r="F40" s="80"/>
      <c r="G40" s="92" t="s">
        <v>131</v>
      </c>
      <c r="H40" s="108"/>
      <c r="I40" s="117"/>
      <c r="J40" s="117"/>
      <c r="K40" s="65" t="s">
        <v>17</v>
      </c>
      <c r="L40" s="65" t="s">
        <v>18</v>
      </c>
      <c r="M40" s="65"/>
      <c r="N40" s="108" t="s">
        <v>131</v>
      </c>
      <c r="O40" s="108"/>
      <c r="P40" s="117"/>
      <c r="Q40" s="117"/>
      <c r="R40" s="80" t="s">
        <v>17</v>
      </c>
      <c r="U40" s="4"/>
      <c r="V40" s="4"/>
      <c r="W40" s="5"/>
      <c r="X40" s="5"/>
      <c r="Y40" s="5"/>
      <c r="Z40" s="4"/>
      <c r="AA40" s="4"/>
      <c r="AB40" s="5"/>
      <c r="AC40" s="4"/>
      <c r="AD40" s="4"/>
    </row>
    <row r="41" spans="3:30" s="2" customFormat="1" ht="13.5" customHeight="1">
      <c r="C41" s="49"/>
      <c r="D41" s="25"/>
      <c r="E41" s="25"/>
      <c r="F41" s="81"/>
      <c r="G41" s="93"/>
      <c r="H41" s="78"/>
      <c r="I41" s="118"/>
      <c r="J41" s="118"/>
      <c r="K41" s="25"/>
      <c r="L41" s="25"/>
      <c r="M41" s="25"/>
      <c r="N41" s="78"/>
      <c r="O41" s="78"/>
      <c r="P41" s="118"/>
      <c r="Q41" s="118"/>
      <c r="R41" s="81"/>
      <c r="U41" s="4"/>
      <c r="V41" s="4"/>
      <c r="W41" s="5"/>
      <c r="X41" s="5"/>
      <c r="Y41" s="5"/>
      <c r="Z41" s="4"/>
      <c r="AA41" s="4"/>
      <c r="AB41" s="5"/>
      <c r="AC41" s="4"/>
      <c r="AD41" s="4"/>
    </row>
    <row r="42" spans="3:30" s="2" customFormat="1" ht="13.5" customHeight="1">
      <c r="C42" s="50"/>
      <c r="D42" s="66"/>
      <c r="E42" s="66"/>
      <c r="F42" s="82"/>
      <c r="G42" s="94"/>
      <c r="H42" s="109"/>
      <c r="I42" s="119"/>
      <c r="J42" s="119"/>
      <c r="K42" s="66"/>
      <c r="L42" s="66"/>
      <c r="M42" s="66"/>
      <c r="N42" s="109"/>
      <c r="O42" s="109"/>
      <c r="P42" s="119"/>
      <c r="Q42" s="119"/>
      <c r="R42" s="82"/>
      <c r="U42" s="4"/>
      <c r="V42" s="4"/>
      <c r="W42" s="5"/>
      <c r="X42" s="5"/>
      <c r="Y42" s="5"/>
      <c r="Z42" s="4"/>
      <c r="AA42" s="4"/>
      <c r="AB42" s="5"/>
      <c r="AC42" s="4"/>
      <c r="AD42" s="4"/>
    </row>
    <row r="43" spans="3:30" s="2" customFormat="1" ht="13.5" customHeight="1">
      <c r="U43" s="4"/>
      <c r="V43" s="4"/>
      <c r="W43" s="5"/>
      <c r="X43" s="5"/>
      <c r="Y43" s="5"/>
      <c r="Z43" s="4"/>
      <c r="AA43" s="4"/>
      <c r="AB43" s="5"/>
      <c r="AC43" s="4"/>
      <c r="AD43" s="4"/>
    </row>
    <row r="44" spans="3:30" s="2" customFormat="1" ht="13.5" hidden="1" customHeight="1" outlineLevel="1">
      <c r="C44" s="52" t="s">
        <v>20</v>
      </c>
      <c r="D44" s="67"/>
      <c r="E44" s="67"/>
      <c r="F44" s="67"/>
      <c r="G44" s="67"/>
      <c r="H44" s="67"/>
      <c r="I44" s="67"/>
      <c r="J44" s="67"/>
      <c r="K44" s="67"/>
      <c r="L44" s="67"/>
      <c r="M44" s="67"/>
      <c r="N44" s="67"/>
      <c r="O44" s="67"/>
      <c r="P44" s="67"/>
      <c r="Q44" s="67"/>
      <c r="R44" s="149"/>
      <c r="U44" s="4"/>
      <c r="V44" s="4"/>
      <c r="W44" s="5"/>
      <c r="X44" s="5"/>
      <c r="Y44" s="5"/>
      <c r="Z44" s="4"/>
      <c r="AA44" s="4"/>
      <c r="AB44" s="5"/>
      <c r="AC44" s="4"/>
      <c r="AD44" s="4"/>
    </row>
    <row r="45" spans="3:30" s="2" customFormat="1" ht="15.75" hidden="1" customHeight="1" outlineLevel="1">
      <c r="C45" s="53"/>
      <c r="D45" s="68"/>
      <c r="E45" s="68"/>
      <c r="F45" s="68"/>
      <c r="G45" s="68"/>
      <c r="H45" s="68"/>
      <c r="I45" s="68"/>
      <c r="J45" s="68"/>
      <c r="K45" s="68"/>
      <c r="L45" s="68"/>
      <c r="M45" s="68"/>
      <c r="N45" s="68"/>
      <c r="O45" s="68"/>
      <c r="P45" s="68"/>
      <c r="Q45" s="68"/>
      <c r="R45" s="150"/>
      <c r="U45" s="4"/>
      <c r="V45" s="4"/>
      <c r="W45" s="5"/>
      <c r="X45" s="5"/>
      <c r="Y45" s="5"/>
      <c r="Z45" s="4"/>
      <c r="AA45" s="4"/>
      <c r="AB45" s="5"/>
      <c r="AC45" s="4"/>
      <c r="AD45" s="4"/>
    </row>
    <row r="46" spans="3:30" s="2" customFormat="1" ht="13.5" hidden="1" customHeight="1" outlineLevel="1">
      <c r="C46" s="54" t="s">
        <v>29</v>
      </c>
      <c r="D46" s="56"/>
      <c r="E46" s="77" t="s">
        <v>22</v>
      </c>
      <c r="F46" s="77"/>
      <c r="G46" s="77"/>
      <c r="H46" s="77"/>
      <c r="I46" s="77"/>
      <c r="J46" s="77"/>
      <c r="K46" s="56" t="s">
        <v>29</v>
      </c>
      <c r="L46" s="56"/>
      <c r="M46" s="77" t="s">
        <v>27</v>
      </c>
      <c r="N46" s="77"/>
      <c r="O46" s="77"/>
      <c r="P46" s="77"/>
      <c r="Q46" s="77"/>
      <c r="R46" s="151"/>
      <c r="U46" s="4"/>
      <c r="V46" s="4"/>
      <c r="W46" s="5"/>
      <c r="X46" s="5"/>
      <c r="Y46" s="5"/>
      <c r="Z46" s="4"/>
      <c r="AA46" s="4"/>
      <c r="AB46" s="5"/>
      <c r="AC46" s="4"/>
      <c r="AD46" s="4"/>
    </row>
    <row r="47" spans="3:30" s="2" customFormat="1" ht="13.5" hidden="1" customHeight="1" outlineLevel="1">
      <c r="C47" s="55"/>
      <c r="D47" s="69"/>
      <c r="E47" s="76"/>
      <c r="F47" s="76"/>
      <c r="G47" s="76"/>
      <c r="H47" s="76"/>
      <c r="I47" s="76"/>
      <c r="J47" s="76"/>
      <c r="K47" s="69"/>
      <c r="L47" s="69"/>
      <c r="M47" s="76"/>
      <c r="N47" s="76"/>
      <c r="O47" s="76"/>
      <c r="P47" s="76"/>
      <c r="Q47" s="76"/>
      <c r="R47" s="152"/>
      <c r="U47" s="4"/>
      <c r="V47" s="4"/>
      <c r="W47" s="5"/>
      <c r="X47" s="5"/>
      <c r="Y47" s="5"/>
      <c r="Z47" s="4"/>
      <c r="AA47" s="4"/>
      <c r="AB47" s="5"/>
      <c r="AC47" s="4"/>
      <c r="AD47" s="4"/>
    </row>
    <row r="48" spans="3:30" s="2" customFormat="1" ht="13.5" customHeight="1" collapsed="1">
      <c r="C48" s="56"/>
      <c r="D48" s="56"/>
      <c r="E48" s="77"/>
      <c r="F48" s="77"/>
      <c r="G48" s="77"/>
      <c r="H48" s="77"/>
      <c r="I48" s="77"/>
      <c r="J48" s="77"/>
      <c r="K48" s="56"/>
      <c r="L48" s="56"/>
      <c r="M48" s="77"/>
      <c r="N48" s="77"/>
      <c r="O48" s="77"/>
      <c r="P48" s="77"/>
      <c r="Q48" s="77"/>
      <c r="R48" s="77"/>
      <c r="U48" s="4"/>
      <c r="V48" s="4"/>
      <c r="W48" s="5"/>
      <c r="X48" s="5"/>
      <c r="Y48" s="5"/>
      <c r="Z48" s="4"/>
      <c r="AA48" s="4"/>
      <c r="AB48" s="5"/>
      <c r="AC48" s="4"/>
      <c r="AD48" s="4"/>
    </row>
    <row r="50" spans="1:39" s="2" customFormat="1" ht="13.5" customHeight="1">
      <c r="A50" s="12" t="s">
        <v>32</v>
      </c>
      <c r="B50" s="33"/>
      <c r="C50" s="57" t="s">
        <v>120</v>
      </c>
      <c r="D50" s="70"/>
      <c r="E50" s="70"/>
      <c r="F50" s="70"/>
      <c r="G50" s="70"/>
      <c r="H50" s="70"/>
      <c r="I50" s="70"/>
      <c r="J50" s="70"/>
      <c r="K50" s="70"/>
      <c r="L50" s="70"/>
      <c r="M50" s="70"/>
      <c r="N50" s="70"/>
      <c r="O50" s="70"/>
      <c r="P50" s="70"/>
      <c r="Q50" s="70"/>
      <c r="R50" s="70"/>
      <c r="S50" s="70"/>
      <c r="T50" s="70"/>
      <c r="U50" s="161"/>
      <c r="V50" s="163"/>
      <c r="W50" s="168"/>
      <c r="X50" s="168"/>
      <c r="Y50" s="168"/>
      <c r="Z50" s="163"/>
      <c r="AA50" s="163"/>
      <c r="AB50" s="168"/>
      <c r="AC50" s="163"/>
      <c r="AD50" s="163"/>
    </row>
    <row r="51" spans="1:39" s="2" customFormat="1" ht="13.5" customHeight="1">
      <c r="A51" s="13"/>
      <c r="B51" s="34"/>
      <c r="C51" s="58"/>
      <c r="D51" s="71"/>
      <c r="E51" s="71"/>
      <c r="F51" s="71"/>
      <c r="G51" s="71"/>
      <c r="H51" s="71"/>
      <c r="I51" s="71"/>
      <c r="J51" s="71"/>
      <c r="K51" s="71"/>
      <c r="L51" s="71"/>
      <c r="M51" s="71"/>
      <c r="N51" s="71"/>
      <c r="O51" s="71"/>
      <c r="P51" s="71"/>
      <c r="Q51" s="71"/>
      <c r="R51" s="71"/>
      <c r="S51" s="71"/>
      <c r="T51" s="71"/>
      <c r="U51" s="162"/>
      <c r="V51" s="163"/>
      <c r="W51" s="168"/>
      <c r="X51" s="168"/>
      <c r="Y51" s="168"/>
      <c r="Z51" s="163"/>
      <c r="AA51" s="163"/>
      <c r="AB51" s="168"/>
      <c r="AC51" s="163"/>
      <c r="AD51" s="163"/>
    </row>
    <row r="52" spans="1:39" ht="4.9000000000000004" customHeight="1"/>
    <row r="53" spans="1:39" s="2" customFormat="1" ht="13.5" customHeight="1">
      <c r="A53" s="14" t="s">
        <v>1</v>
      </c>
      <c r="B53" s="35"/>
      <c r="C53" s="57" t="s">
        <v>121</v>
      </c>
      <c r="D53" s="70"/>
      <c r="E53" s="70"/>
      <c r="F53" s="70"/>
      <c r="G53" s="70"/>
      <c r="H53" s="70"/>
      <c r="I53" s="70"/>
      <c r="J53" s="70"/>
      <c r="K53" s="70"/>
      <c r="L53" s="70"/>
      <c r="M53" s="70"/>
      <c r="N53" s="70"/>
      <c r="O53" s="70"/>
      <c r="P53" s="70"/>
      <c r="Q53" s="70"/>
      <c r="R53" s="70"/>
      <c r="S53" s="70"/>
      <c r="T53" s="70"/>
      <c r="U53" s="161"/>
      <c r="V53" s="163"/>
      <c r="W53" s="168"/>
      <c r="X53" s="168"/>
      <c r="Y53" s="168"/>
      <c r="Z53" s="163"/>
      <c r="AA53" s="163"/>
      <c r="AB53" s="168"/>
      <c r="AC53" s="163"/>
      <c r="AD53" s="163"/>
    </row>
    <row r="54" spans="1:39" s="2" customFormat="1" ht="13.5" customHeight="1">
      <c r="A54" s="15"/>
      <c r="B54" s="36"/>
      <c r="C54" s="58"/>
      <c r="D54" s="71"/>
      <c r="E54" s="71"/>
      <c r="F54" s="71"/>
      <c r="G54" s="71"/>
      <c r="H54" s="71"/>
      <c r="I54" s="71"/>
      <c r="J54" s="71"/>
      <c r="K54" s="71"/>
      <c r="L54" s="71"/>
      <c r="M54" s="71"/>
      <c r="N54" s="71"/>
      <c r="O54" s="71"/>
      <c r="P54" s="71"/>
      <c r="Q54" s="71"/>
      <c r="R54" s="71"/>
      <c r="S54" s="71"/>
      <c r="T54" s="71"/>
      <c r="U54" s="162"/>
      <c r="V54" s="163"/>
      <c r="W54" s="168"/>
      <c r="X54" s="168"/>
      <c r="Y54" s="168"/>
      <c r="Z54" s="163"/>
      <c r="AA54" s="163"/>
      <c r="AB54" s="168"/>
      <c r="AC54" s="163"/>
      <c r="AD54" s="163"/>
    </row>
    <row r="55" spans="1:39" s="2" customFormat="1" ht="4.9000000000000004" customHeight="1">
      <c r="A55" s="16"/>
      <c r="B55" s="16"/>
      <c r="D55" s="16"/>
      <c r="E55" s="16"/>
      <c r="F55" s="16"/>
      <c r="G55" s="16"/>
      <c r="H55" s="16"/>
      <c r="I55" s="16"/>
      <c r="J55" s="16"/>
      <c r="K55" s="16"/>
      <c r="L55" s="16"/>
      <c r="M55" s="16"/>
      <c r="N55" s="16"/>
      <c r="O55" s="16"/>
      <c r="P55" s="16"/>
      <c r="Q55" s="16"/>
      <c r="R55" s="16"/>
      <c r="S55" s="16"/>
      <c r="T55" s="16"/>
      <c r="U55" s="163"/>
      <c r="V55" s="163"/>
      <c r="W55" s="168"/>
      <c r="X55" s="168"/>
      <c r="Y55" s="168"/>
      <c r="Z55" s="163"/>
      <c r="AA55" s="163"/>
      <c r="AB55" s="168"/>
      <c r="AC55" s="163"/>
      <c r="AD55" s="163"/>
    </row>
    <row r="56" spans="1:39" s="2" customFormat="1" ht="19.899999999999999" customHeight="1">
      <c r="A56" s="17" t="s">
        <v>300</v>
      </c>
      <c r="D56" s="16"/>
      <c r="E56" s="16"/>
      <c r="F56" s="16"/>
      <c r="G56" s="16"/>
      <c r="H56" s="16"/>
      <c r="I56" s="16"/>
      <c r="J56" s="16"/>
      <c r="K56" s="16"/>
      <c r="L56" s="16"/>
      <c r="M56" s="16"/>
      <c r="N56" s="16"/>
      <c r="O56" s="16"/>
      <c r="P56" s="16"/>
      <c r="Q56" s="16"/>
      <c r="R56" s="16"/>
      <c r="S56" s="16"/>
      <c r="T56" s="16"/>
      <c r="U56" s="163"/>
      <c r="V56" s="163"/>
      <c r="W56" s="168"/>
      <c r="X56" s="168"/>
      <c r="Y56" s="168"/>
      <c r="Z56" s="163"/>
      <c r="AA56" s="163"/>
      <c r="AB56" s="168"/>
      <c r="AC56" s="163"/>
      <c r="AD56" s="163"/>
    </row>
    <row r="57" spans="1:39" ht="4.9000000000000004" customHeight="1">
      <c r="P57" s="24"/>
      <c r="R57" s="25"/>
      <c r="S57" s="25"/>
      <c r="T57" s="25"/>
    </row>
    <row r="58" spans="1:39" ht="19.899999999999999" customHeight="1">
      <c r="A58" s="18" t="s">
        <v>111</v>
      </c>
      <c r="B58" s="37"/>
      <c r="C58" s="37"/>
      <c r="D58" s="72"/>
      <c r="E58" s="18" t="s">
        <v>112</v>
      </c>
      <c r="F58" s="37"/>
      <c r="G58" s="37"/>
      <c r="H58" s="37"/>
      <c r="I58" s="37"/>
      <c r="J58" s="37"/>
      <c r="K58" s="37"/>
      <c r="L58" s="37"/>
      <c r="M58" s="37"/>
      <c r="N58" s="37"/>
      <c r="O58" s="37"/>
      <c r="P58" s="138"/>
      <c r="Q58" s="72"/>
      <c r="R58" s="131" t="s">
        <v>51</v>
      </c>
      <c r="S58" s="144" t="s">
        <v>110</v>
      </c>
      <c r="T58" s="144" t="s">
        <v>28</v>
      </c>
      <c r="U58" s="144" t="s">
        <v>94</v>
      </c>
    </row>
    <row r="59" spans="1:39" s="3" customFormat="1" ht="19.899999999999999" customHeight="1">
      <c r="A59" s="19" t="s">
        <v>34</v>
      </c>
      <c r="B59" s="38"/>
      <c r="C59" s="38"/>
      <c r="D59" s="73"/>
      <c r="E59" s="28" t="s">
        <v>43</v>
      </c>
      <c r="F59" s="45"/>
      <c r="G59" s="45"/>
      <c r="H59" s="45"/>
      <c r="I59" s="45"/>
      <c r="J59" s="45"/>
      <c r="K59" s="45"/>
      <c r="L59" s="45"/>
      <c r="M59" s="45"/>
      <c r="N59" s="45"/>
      <c r="O59" s="45"/>
      <c r="P59" s="45"/>
      <c r="Q59" s="45"/>
      <c r="R59" s="145" t="s">
        <v>29</v>
      </c>
      <c r="S59" s="145" t="s">
        <v>29</v>
      </c>
      <c r="T59" s="145" t="s">
        <v>29</v>
      </c>
      <c r="U59" s="145" t="s">
        <v>29</v>
      </c>
      <c r="W59" s="169" t="s">
        <v>150</v>
      </c>
      <c r="X59" s="169" t="s">
        <v>151</v>
      </c>
      <c r="Y59" s="169" t="str">
        <f t="shared" ref="Y59:Y67" si="0">IF(ISERROR(MATCH("■",R59:U59,0)),"",4-MATCH("■",R59:U59,0))</f>
        <v/>
      </c>
      <c r="Z59" s="3" t="e">
        <f t="shared" ref="Z59:Z67" si="1">VLOOKUP(Y59,$AB$59:$AC$63,2,FALSE)</f>
        <v>#N/A</v>
      </c>
      <c r="AB59" s="171">
        <v>3</v>
      </c>
      <c r="AC59" s="175" t="s">
        <v>51</v>
      </c>
      <c r="AL59" s="179">
        <v>2</v>
      </c>
      <c r="AM59" s="179" t="e">
        <f>HLOOKUP(Z59,#REF!,AL59,FALSE)</f>
        <v>#N/A</v>
      </c>
    </row>
    <row r="60" spans="1:39" s="3" customFormat="1" ht="19.899999999999999" customHeight="1">
      <c r="A60" s="20"/>
      <c r="D60" s="74"/>
      <c r="E60" s="28" t="s">
        <v>143</v>
      </c>
      <c r="F60" s="45"/>
      <c r="G60" s="45"/>
      <c r="H60" s="45"/>
      <c r="I60" s="45"/>
      <c r="J60" s="45"/>
      <c r="K60" s="45"/>
      <c r="L60" s="45"/>
      <c r="M60" s="45"/>
      <c r="N60" s="45"/>
      <c r="O60" s="45"/>
      <c r="P60" s="45"/>
      <c r="Q60" s="45"/>
      <c r="R60" s="145" t="s">
        <v>29</v>
      </c>
      <c r="S60" s="145" t="s">
        <v>29</v>
      </c>
      <c r="T60" s="145" t="s">
        <v>29</v>
      </c>
      <c r="U60" s="145" t="s">
        <v>29</v>
      </c>
      <c r="W60" s="169" t="s">
        <v>150</v>
      </c>
      <c r="X60" s="169" t="s">
        <v>151</v>
      </c>
      <c r="Y60" s="169" t="str">
        <f t="shared" si="0"/>
        <v/>
      </c>
      <c r="Z60" s="3" t="e">
        <f t="shared" si="1"/>
        <v>#N/A</v>
      </c>
      <c r="AB60" s="172">
        <v>2</v>
      </c>
      <c r="AC60" s="176" t="s">
        <v>110</v>
      </c>
      <c r="AL60" s="179">
        <v>3</v>
      </c>
      <c r="AM60" s="179" t="e">
        <f>HLOOKUP(Z60,#REF!,AL60,FALSE)</f>
        <v>#N/A</v>
      </c>
    </row>
    <row r="61" spans="1:39" s="3" customFormat="1" ht="19.899999999999999" customHeight="1">
      <c r="A61" s="21"/>
      <c r="B61" s="39"/>
      <c r="C61" s="39"/>
      <c r="D61" s="75"/>
      <c r="E61" s="22" t="s">
        <v>41</v>
      </c>
      <c r="F61" s="39"/>
      <c r="G61" s="39"/>
      <c r="H61" s="39"/>
      <c r="I61" s="39"/>
      <c r="J61" s="39"/>
      <c r="K61" s="39"/>
      <c r="L61" s="39"/>
      <c r="M61" s="39"/>
      <c r="N61" s="39"/>
      <c r="O61" s="39"/>
      <c r="P61" s="39"/>
      <c r="Q61" s="39"/>
      <c r="R61" s="145" t="s">
        <v>29</v>
      </c>
      <c r="S61" s="145" t="s">
        <v>29</v>
      </c>
      <c r="T61" s="145" t="s">
        <v>29</v>
      </c>
      <c r="U61" s="145" t="s">
        <v>29</v>
      </c>
      <c r="W61" s="169" t="s">
        <v>152</v>
      </c>
      <c r="X61" s="169" t="s">
        <v>151</v>
      </c>
      <c r="Y61" s="169" t="str">
        <f t="shared" si="0"/>
        <v/>
      </c>
      <c r="Z61" s="3" t="e">
        <f t="shared" si="1"/>
        <v>#N/A</v>
      </c>
      <c r="AB61" s="172">
        <v>1</v>
      </c>
      <c r="AC61" s="176" t="s">
        <v>28</v>
      </c>
      <c r="AL61" s="179">
        <v>4</v>
      </c>
      <c r="AM61" s="179" t="e">
        <f>HLOOKUP(Z61,#REF!,AL61,FALSE)</f>
        <v>#N/A</v>
      </c>
    </row>
    <row r="62" spans="1:39" s="3" customFormat="1" ht="19.899999999999999" customHeight="1">
      <c r="A62" s="19" t="s">
        <v>35</v>
      </c>
      <c r="B62" s="38"/>
      <c r="C62" s="38"/>
      <c r="D62" s="73"/>
      <c r="E62" s="28" t="s">
        <v>45</v>
      </c>
      <c r="F62" s="45"/>
      <c r="G62" s="45"/>
      <c r="H62" s="45"/>
      <c r="I62" s="45"/>
      <c r="J62" s="45"/>
      <c r="K62" s="45"/>
      <c r="L62" s="45"/>
      <c r="M62" s="45"/>
      <c r="N62" s="45"/>
      <c r="O62" s="45"/>
      <c r="P62" s="45"/>
      <c r="Q62" s="45"/>
      <c r="R62" s="145" t="s">
        <v>29</v>
      </c>
      <c r="S62" s="145" t="s">
        <v>29</v>
      </c>
      <c r="T62" s="145" t="s">
        <v>29</v>
      </c>
      <c r="U62" s="145" t="s">
        <v>29</v>
      </c>
      <c r="W62" s="169" t="s">
        <v>150</v>
      </c>
      <c r="X62" s="169" t="s">
        <v>151</v>
      </c>
      <c r="Y62" s="169" t="str">
        <f t="shared" si="0"/>
        <v/>
      </c>
      <c r="Z62" s="3" t="e">
        <f t="shared" si="1"/>
        <v>#N/A</v>
      </c>
      <c r="AB62" s="172">
        <v>0</v>
      </c>
      <c r="AC62" s="176" t="s">
        <v>94</v>
      </c>
      <c r="AL62" s="179">
        <v>5</v>
      </c>
      <c r="AM62" s="179" t="e">
        <f>HLOOKUP(Z62,#REF!,AL62,FALSE)</f>
        <v>#N/A</v>
      </c>
    </row>
    <row r="63" spans="1:39" s="3" customFormat="1" ht="19.899999999999999" customHeight="1">
      <c r="A63" s="20"/>
      <c r="D63" s="74"/>
      <c r="E63" s="28" t="s">
        <v>31</v>
      </c>
      <c r="F63" s="45"/>
      <c r="G63" s="45"/>
      <c r="H63" s="45"/>
      <c r="I63" s="45"/>
      <c r="J63" s="45"/>
      <c r="K63" s="45"/>
      <c r="L63" s="45"/>
      <c r="M63" s="45"/>
      <c r="N63" s="45"/>
      <c r="O63" s="45"/>
      <c r="P63" s="45"/>
      <c r="Q63" s="45"/>
      <c r="R63" s="145" t="s">
        <v>29</v>
      </c>
      <c r="S63" s="145" t="s">
        <v>29</v>
      </c>
      <c r="T63" s="145" t="s">
        <v>29</v>
      </c>
      <c r="U63" s="145" t="s">
        <v>29</v>
      </c>
      <c r="W63" s="169" t="s">
        <v>150</v>
      </c>
      <c r="X63" s="169" t="s">
        <v>151</v>
      </c>
      <c r="Y63" s="169" t="str">
        <f t="shared" si="0"/>
        <v/>
      </c>
      <c r="Z63" s="3" t="e">
        <f t="shared" si="1"/>
        <v>#N/A</v>
      </c>
      <c r="AB63" s="173"/>
      <c r="AC63" s="177"/>
      <c r="AL63" s="179">
        <v>6</v>
      </c>
      <c r="AM63" s="179" t="e">
        <f>HLOOKUP(Z63,#REF!,AL63,FALSE)</f>
        <v>#N/A</v>
      </c>
    </row>
    <row r="64" spans="1:39" s="3" customFormat="1" ht="19.899999999999999" customHeight="1">
      <c r="A64" s="20"/>
      <c r="D64" s="74"/>
      <c r="E64" s="28" t="s">
        <v>47</v>
      </c>
      <c r="F64" s="45"/>
      <c r="G64" s="45"/>
      <c r="H64" s="45"/>
      <c r="I64" s="45"/>
      <c r="J64" s="45"/>
      <c r="K64" s="45"/>
      <c r="L64" s="45"/>
      <c r="M64" s="45"/>
      <c r="N64" s="45"/>
      <c r="O64" s="45"/>
      <c r="P64" s="45"/>
      <c r="Q64" s="45"/>
      <c r="R64" s="145" t="s">
        <v>29</v>
      </c>
      <c r="S64" s="145" t="s">
        <v>29</v>
      </c>
      <c r="T64" s="145" t="s">
        <v>29</v>
      </c>
      <c r="U64" s="145" t="s">
        <v>29</v>
      </c>
      <c r="W64" s="169" t="s">
        <v>150</v>
      </c>
      <c r="X64" s="169" t="s">
        <v>151</v>
      </c>
      <c r="Y64" s="169" t="str">
        <f t="shared" si="0"/>
        <v/>
      </c>
      <c r="Z64" s="3" t="e">
        <f t="shared" si="1"/>
        <v>#N/A</v>
      </c>
      <c r="AB64" s="169"/>
      <c r="AL64" s="179">
        <v>7</v>
      </c>
      <c r="AM64" s="179" t="e">
        <f>HLOOKUP(Z64,#REF!,AL64,FALSE)</f>
        <v>#N/A</v>
      </c>
    </row>
    <row r="65" spans="1:39" s="3" customFormat="1" ht="19.899999999999999" customHeight="1">
      <c r="A65" s="20"/>
      <c r="D65" s="74"/>
      <c r="E65" s="22" t="s">
        <v>4</v>
      </c>
      <c r="F65" s="39"/>
      <c r="G65" s="39"/>
      <c r="H65" s="39"/>
      <c r="I65" s="39"/>
      <c r="J65" s="39"/>
      <c r="K65" s="39"/>
      <c r="L65" s="39"/>
      <c r="M65" s="39"/>
      <c r="N65" s="39"/>
      <c r="O65" s="39"/>
      <c r="P65" s="39"/>
      <c r="Q65" s="39"/>
      <c r="R65" s="145" t="s">
        <v>29</v>
      </c>
      <c r="S65" s="145" t="s">
        <v>29</v>
      </c>
      <c r="T65" s="145" t="s">
        <v>29</v>
      </c>
      <c r="U65" s="145" t="s">
        <v>29</v>
      </c>
      <c r="W65" s="169" t="s">
        <v>150</v>
      </c>
      <c r="X65" s="169" t="s">
        <v>151</v>
      </c>
      <c r="Y65" s="169" t="str">
        <f t="shared" si="0"/>
        <v/>
      </c>
      <c r="Z65" s="3" t="e">
        <f t="shared" si="1"/>
        <v>#N/A</v>
      </c>
      <c r="AB65" s="169"/>
      <c r="AL65" s="179">
        <v>8</v>
      </c>
      <c r="AM65" s="179" t="e">
        <f>HLOOKUP(Z65,#REF!,AL65,FALSE)</f>
        <v>#N/A</v>
      </c>
    </row>
    <row r="66" spans="1:39" s="3" customFormat="1" ht="19.899999999999999" customHeight="1">
      <c r="A66" s="21"/>
      <c r="B66" s="39"/>
      <c r="C66" s="39"/>
      <c r="D66" s="75"/>
      <c r="E66" s="22" t="s">
        <v>279</v>
      </c>
      <c r="F66" s="39"/>
      <c r="G66" s="39"/>
      <c r="H66" s="39"/>
      <c r="I66" s="39"/>
      <c r="J66" s="39"/>
      <c r="K66" s="39"/>
      <c r="L66" s="39"/>
      <c r="M66" s="39"/>
      <c r="N66" s="39"/>
      <c r="O66" s="39"/>
      <c r="P66" s="39"/>
      <c r="Q66" s="39"/>
      <c r="R66" s="145" t="s">
        <v>29</v>
      </c>
      <c r="S66" s="145" t="s">
        <v>29</v>
      </c>
      <c r="T66" s="145" t="s">
        <v>29</v>
      </c>
      <c r="U66" s="145" t="s">
        <v>29</v>
      </c>
      <c r="W66" s="169" t="s">
        <v>150</v>
      </c>
      <c r="X66" s="169" t="s">
        <v>151</v>
      </c>
      <c r="Y66" s="169" t="str">
        <f t="shared" si="0"/>
        <v/>
      </c>
      <c r="Z66" s="3" t="e">
        <f t="shared" si="1"/>
        <v>#N/A</v>
      </c>
      <c r="AB66" s="169"/>
      <c r="AL66" s="179">
        <v>9</v>
      </c>
      <c r="AM66" s="179" t="e">
        <f>HLOOKUP(Z66,#REF!,AL66,FALSE)</f>
        <v>#N/A</v>
      </c>
    </row>
    <row r="67" spans="1:39" s="3" customFormat="1" ht="19.899999999999999" customHeight="1">
      <c r="A67" s="22" t="s">
        <v>39</v>
      </c>
      <c r="B67" s="39"/>
      <c r="C67" s="39"/>
      <c r="D67" s="75"/>
      <c r="E67" s="22" t="s">
        <v>49</v>
      </c>
      <c r="F67" s="39"/>
      <c r="G67" s="39"/>
      <c r="H67" s="39"/>
      <c r="I67" s="39"/>
      <c r="J67" s="39"/>
      <c r="K67" s="39"/>
      <c r="L67" s="39"/>
      <c r="M67" s="39"/>
      <c r="N67" s="39"/>
      <c r="O67" s="39"/>
      <c r="P67" s="39"/>
      <c r="Q67" s="39"/>
      <c r="R67" s="145" t="s">
        <v>29</v>
      </c>
      <c r="S67" s="145" t="s">
        <v>29</v>
      </c>
      <c r="T67" s="145" t="s">
        <v>29</v>
      </c>
      <c r="U67" s="145" t="s">
        <v>29</v>
      </c>
      <c r="W67" s="169" t="s">
        <v>153</v>
      </c>
      <c r="X67" s="169" t="s">
        <v>151</v>
      </c>
      <c r="Y67" s="169" t="str">
        <f t="shared" si="0"/>
        <v/>
      </c>
      <c r="Z67" s="3" t="e">
        <f t="shared" si="1"/>
        <v>#N/A</v>
      </c>
      <c r="AB67" s="169"/>
      <c r="AL67" s="179">
        <v>10</v>
      </c>
      <c r="AM67" s="179" t="e">
        <f>HLOOKUP(Z67,#REF!,AL67,FALSE)</f>
        <v>#N/A</v>
      </c>
    </row>
    <row r="68" spans="1:39" s="3" customFormat="1" ht="16.149999999999999" customHeight="1">
      <c r="B68" s="24" t="s">
        <v>51</v>
      </c>
      <c r="C68" s="24" t="s">
        <v>85</v>
      </c>
      <c r="D68" s="24"/>
      <c r="E68" s="24"/>
      <c r="F68" s="24"/>
      <c r="G68" s="24"/>
      <c r="H68" s="24"/>
      <c r="W68" s="169"/>
      <c r="X68" s="169"/>
      <c r="Y68" s="169"/>
      <c r="AB68" s="169"/>
    </row>
    <row r="69" spans="1:39" s="3" customFormat="1" ht="16.149999999999999" customHeight="1">
      <c r="B69" s="24" t="s">
        <v>110</v>
      </c>
      <c r="C69" s="24" t="s">
        <v>141</v>
      </c>
      <c r="D69" s="24"/>
      <c r="E69" s="24"/>
      <c r="F69" s="24"/>
      <c r="G69" s="24"/>
      <c r="H69" s="24"/>
      <c r="I69" s="24"/>
      <c r="W69" s="169"/>
      <c r="X69" s="169"/>
      <c r="Y69" s="169"/>
      <c r="AB69" s="169"/>
    </row>
    <row r="70" spans="1:39" s="3" customFormat="1" ht="16.149999999999999" customHeight="1">
      <c r="B70" s="24" t="s">
        <v>28</v>
      </c>
      <c r="C70" s="24" t="s">
        <v>87</v>
      </c>
      <c r="D70" s="24"/>
      <c r="E70" s="24"/>
      <c r="F70" s="24"/>
      <c r="G70" s="24"/>
      <c r="H70" s="24"/>
      <c r="I70" s="24"/>
      <c r="W70" s="169"/>
      <c r="X70" s="169"/>
      <c r="Y70" s="169"/>
      <c r="AB70" s="169"/>
    </row>
    <row r="71" spans="1:39" s="3" customFormat="1" ht="16.149999999999999" customHeight="1">
      <c r="B71" s="24" t="s">
        <v>94</v>
      </c>
      <c r="C71" s="24" t="s">
        <v>294</v>
      </c>
      <c r="I71" s="24"/>
      <c r="W71" s="169"/>
      <c r="X71" s="169"/>
      <c r="Y71" s="169"/>
      <c r="AB71" s="169"/>
    </row>
    <row r="72" spans="1:39" s="2" customFormat="1" ht="4.9000000000000004" customHeight="1">
      <c r="A72" s="16"/>
      <c r="B72" s="16"/>
      <c r="D72" s="16"/>
      <c r="E72" s="16"/>
      <c r="F72" s="16"/>
      <c r="G72" s="16"/>
      <c r="H72" s="16"/>
      <c r="I72" s="16"/>
      <c r="J72" s="16"/>
      <c r="K72" s="16"/>
      <c r="L72" s="16"/>
      <c r="M72" s="16"/>
      <c r="N72" s="16"/>
      <c r="O72" s="16"/>
      <c r="P72" s="16"/>
      <c r="Q72" s="16"/>
      <c r="R72" s="16"/>
      <c r="S72" s="16"/>
      <c r="T72" s="16"/>
      <c r="U72" s="163"/>
      <c r="V72" s="163"/>
      <c r="W72" s="168"/>
      <c r="X72" s="168"/>
      <c r="Y72" s="168"/>
      <c r="Z72" s="163"/>
      <c r="AA72" s="163"/>
      <c r="AB72" s="168"/>
      <c r="AC72" s="163"/>
      <c r="AD72" s="163"/>
    </row>
    <row r="73" spans="1:39" s="2" customFormat="1" ht="51.6" customHeight="1">
      <c r="A73" s="23" t="s">
        <v>270</v>
      </c>
      <c r="B73" s="23"/>
      <c r="C73" s="23"/>
      <c r="D73" s="23"/>
      <c r="E73" s="23"/>
      <c r="F73" s="23"/>
      <c r="G73" s="23"/>
      <c r="H73" s="23"/>
      <c r="I73" s="23"/>
      <c r="J73" s="23"/>
      <c r="K73" s="23"/>
      <c r="L73" s="23"/>
      <c r="M73" s="23"/>
      <c r="N73" s="23"/>
      <c r="O73" s="23"/>
      <c r="P73" s="23"/>
      <c r="Q73" s="23"/>
      <c r="R73" s="23"/>
      <c r="S73" s="23"/>
      <c r="T73" s="23"/>
      <c r="U73" s="23"/>
      <c r="V73" s="163"/>
      <c r="W73" s="168"/>
      <c r="X73" s="168"/>
      <c r="Y73" s="168"/>
      <c r="Z73" s="168"/>
      <c r="AA73" s="163"/>
      <c r="AB73" s="168"/>
      <c r="AC73" s="163"/>
      <c r="AD73" s="163"/>
    </row>
    <row r="74" spans="1:39" ht="4.9000000000000004" customHeight="1">
      <c r="P74" s="24"/>
      <c r="R74" s="25"/>
      <c r="S74" s="25"/>
      <c r="T74" s="25"/>
      <c r="W74" s="168"/>
      <c r="X74" s="168"/>
      <c r="Y74" s="168"/>
      <c r="Z74" s="168"/>
    </row>
    <row r="75" spans="1:39" s="3" customFormat="1" ht="19.899999999999999" customHeight="1">
      <c r="A75" s="24"/>
      <c r="G75" s="95" t="s">
        <v>29</v>
      </c>
      <c r="H75" s="24" t="s">
        <v>271</v>
      </c>
      <c r="I75" s="24"/>
      <c r="J75" s="24"/>
      <c r="K75" s="24"/>
      <c r="L75" s="24"/>
      <c r="W75" s="169" t="s">
        <v>152</v>
      </c>
      <c r="X75" s="169" t="s">
        <v>151</v>
      </c>
      <c r="Y75" s="169" t="str">
        <f>IF(G75="■",3,IF(G76="■",2,IF(G77="■",1,IF(G78="■",0,"-"))))</f>
        <v>-</v>
      </c>
      <c r="Z75" s="3" t="str">
        <f>VLOOKUP(Y75,$AB$75:$AC$79,2,FALSE)</f>
        <v>-</v>
      </c>
      <c r="AB75" s="171">
        <v>3</v>
      </c>
      <c r="AC75" s="73" t="s">
        <v>211</v>
      </c>
      <c r="AL75" s="179">
        <v>2</v>
      </c>
      <c r="AM75" s="179" t="e">
        <f>HLOOKUP(Z75,#REF!,AL75,FALSE)</f>
        <v>#REF!</v>
      </c>
    </row>
    <row r="76" spans="1:39" s="3" customFormat="1" ht="19.899999999999999" customHeight="1">
      <c r="G76" s="95" t="s">
        <v>29</v>
      </c>
      <c r="H76" s="24" t="s">
        <v>185</v>
      </c>
      <c r="I76" s="24"/>
      <c r="J76" s="24"/>
      <c r="K76" s="24"/>
      <c r="L76" s="24"/>
      <c r="W76" s="169"/>
      <c r="X76" s="169"/>
      <c r="Y76" s="169"/>
      <c r="AB76" s="172">
        <v>2</v>
      </c>
      <c r="AC76" s="74" t="s">
        <v>92</v>
      </c>
    </row>
    <row r="77" spans="1:39" s="3" customFormat="1" ht="19.899999999999999" customHeight="1">
      <c r="G77" s="95" t="s">
        <v>29</v>
      </c>
      <c r="H77" s="24" t="s">
        <v>272</v>
      </c>
      <c r="I77" s="24"/>
      <c r="J77" s="24"/>
      <c r="K77" s="24"/>
      <c r="L77" s="24"/>
      <c r="W77" s="169"/>
      <c r="X77" s="169"/>
      <c r="Y77" s="169"/>
      <c r="AB77" s="172">
        <v>1</v>
      </c>
      <c r="AC77" s="74" t="s">
        <v>276</v>
      </c>
    </row>
    <row r="78" spans="1:39" s="3" customFormat="1" ht="19.899999999999999" customHeight="1">
      <c r="G78" s="95" t="s">
        <v>29</v>
      </c>
      <c r="H78" s="24" t="s">
        <v>273</v>
      </c>
      <c r="I78" s="24"/>
      <c r="J78" s="24"/>
      <c r="K78" s="24"/>
      <c r="L78" s="24"/>
      <c r="W78" s="169"/>
      <c r="X78" s="169"/>
      <c r="Y78" s="169"/>
      <c r="AB78" s="173">
        <v>0</v>
      </c>
      <c r="AC78" s="75" t="s">
        <v>99</v>
      </c>
    </row>
    <row r="79" spans="1:39" s="3" customFormat="1" ht="16.149999999999999" customHeight="1">
      <c r="A79" s="24"/>
      <c r="E79" s="24"/>
      <c r="F79" s="24"/>
      <c r="G79" s="24"/>
      <c r="H79" s="24"/>
      <c r="I79" s="24"/>
      <c r="J79" s="24"/>
      <c r="K79" s="24"/>
      <c r="L79" s="24"/>
      <c r="M79" s="24"/>
      <c r="N79" s="24"/>
      <c r="O79" s="24"/>
      <c r="P79" s="24"/>
      <c r="Q79" s="24"/>
      <c r="R79" s="24"/>
      <c r="S79" s="24"/>
      <c r="T79" s="24"/>
      <c r="W79" s="169"/>
      <c r="X79" s="169"/>
      <c r="Y79" s="169"/>
      <c r="AB79" s="173" t="s">
        <v>170</v>
      </c>
      <c r="AC79" s="177" t="s">
        <v>170</v>
      </c>
      <c r="AE79" s="2"/>
      <c r="AG79" s="2"/>
    </row>
    <row r="80" spans="1:39" s="2" customFormat="1" ht="34.15" customHeight="1">
      <c r="A80" s="23" t="s">
        <v>139</v>
      </c>
      <c r="B80" s="23"/>
      <c r="C80" s="23"/>
      <c r="D80" s="23"/>
      <c r="E80" s="23"/>
      <c r="F80" s="23"/>
      <c r="G80" s="23"/>
      <c r="H80" s="23"/>
      <c r="I80" s="23"/>
      <c r="J80" s="23"/>
      <c r="K80" s="23"/>
      <c r="L80" s="23"/>
      <c r="M80" s="23"/>
      <c r="N80" s="23"/>
      <c r="O80" s="23"/>
      <c r="P80" s="23"/>
      <c r="Q80" s="23"/>
      <c r="R80" s="23"/>
      <c r="S80" s="23"/>
      <c r="T80" s="23"/>
      <c r="U80" s="23"/>
      <c r="V80" s="163"/>
      <c r="W80" s="168"/>
      <c r="X80" s="168"/>
      <c r="Y80" s="168"/>
      <c r="Z80" s="163"/>
      <c r="AA80" s="163"/>
      <c r="AB80" s="168"/>
      <c r="AC80" s="163"/>
      <c r="AD80" s="163"/>
    </row>
    <row r="81" spans="1:39" ht="4.9000000000000004" customHeight="1">
      <c r="P81" s="24"/>
      <c r="R81" s="25"/>
      <c r="S81" s="25"/>
      <c r="T81" s="25"/>
    </row>
    <row r="82" spans="1:39" s="3" customFormat="1" ht="19.899999999999999" customHeight="1">
      <c r="A82" s="24" t="s">
        <v>132</v>
      </c>
      <c r="G82" s="95" t="s">
        <v>29</v>
      </c>
      <c r="H82" s="24" t="s">
        <v>53</v>
      </c>
      <c r="I82" s="24"/>
      <c r="J82" s="24"/>
      <c r="K82" s="24"/>
      <c r="L82" s="24"/>
      <c r="W82" s="169" t="s">
        <v>152</v>
      </c>
      <c r="X82" s="169" t="s">
        <v>151</v>
      </c>
      <c r="Y82" s="169" t="str">
        <f>IF(G82="■",3,IF(G83="■",1.5,IF(G84="■",0,"-")))</f>
        <v>-</v>
      </c>
      <c r="Z82" s="3" t="str">
        <f>VLOOKUP(Y82,$AB$82:$AC$85,2,FALSE)</f>
        <v>-</v>
      </c>
      <c r="AB82" s="171">
        <v>0</v>
      </c>
      <c r="AC82" s="73" t="s">
        <v>82</v>
      </c>
      <c r="AL82" s="179">
        <v>2</v>
      </c>
      <c r="AM82" s="179" t="e">
        <f>HLOOKUP(Z82,#REF!,AL82,FALSE)</f>
        <v>#REF!</v>
      </c>
    </row>
    <row r="83" spans="1:39" s="3" customFormat="1" ht="19.899999999999999" customHeight="1">
      <c r="G83" s="95" t="s">
        <v>29</v>
      </c>
      <c r="H83" s="24" t="s">
        <v>9</v>
      </c>
      <c r="I83" s="24"/>
      <c r="J83" s="24"/>
      <c r="K83" s="24"/>
      <c r="L83" s="24"/>
      <c r="W83" s="169"/>
      <c r="X83" s="169"/>
      <c r="Y83" s="169"/>
      <c r="AB83" s="172">
        <v>1.5</v>
      </c>
      <c r="AC83" s="74" t="s">
        <v>172</v>
      </c>
    </row>
    <row r="84" spans="1:39" s="3" customFormat="1" ht="19.899999999999999" customHeight="1">
      <c r="G84" s="95" t="s">
        <v>29</v>
      </c>
      <c r="H84" s="24" t="s">
        <v>3</v>
      </c>
      <c r="I84" s="24"/>
      <c r="J84" s="24"/>
      <c r="K84" s="24"/>
      <c r="L84" s="24"/>
      <c r="W84" s="169"/>
      <c r="X84" s="169"/>
      <c r="Y84" s="169"/>
      <c r="AB84" s="172">
        <v>3</v>
      </c>
      <c r="AC84" s="74" t="s">
        <v>178</v>
      </c>
    </row>
    <row r="85" spans="1:39" s="3" customFormat="1" ht="10.15" customHeight="1">
      <c r="W85" s="169"/>
      <c r="X85" s="169"/>
      <c r="Y85" s="169"/>
      <c r="AB85" s="173" t="s">
        <v>170</v>
      </c>
      <c r="AC85" s="177" t="s">
        <v>170</v>
      </c>
    </row>
    <row r="86" spans="1:39" s="3" customFormat="1" ht="19.899999999999999" customHeight="1">
      <c r="A86" s="24" t="s">
        <v>123</v>
      </c>
      <c r="D86" s="24"/>
      <c r="E86" s="24"/>
      <c r="G86" s="96" t="s">
        <v>114</v>
      </c>
      <c r="H86" s="110"/>
      <c r="I86" s="120"/>
      <c r="J86" s="123"/>
      <c r="K86" s="127"/>
      <c r="L86" s="127"/>
      <c r="M86" s="127"/>
      <c r="N86" s="122" t="s">
        <v>113</v>
      </c>
      <c r="O86" s="136" t="s">
        <v>25</v>
      </c>
      <c r="P86" s="139"/>
      <c r="Q86" s="139"/>
      <c r="R86" s="139"/>
      <c r="S86" s="139"/>
      <c r="T86" s="139"/>
      <c r="W86" s="169"/>
      <c r="X86" s="169"/>
      <c r="Y86" s="169"/>
      <c r="AB86" s="169"/>
    </row>
    <row r="87" spans="1:39" s="3" customFormat="1" ht="19.899999999999999" customHeight="1">
      <c r="A87" s="24"/>
      <c r="E87" s="24"/>
      <c r="F87" s="24"/>
      <c r="G87" s="96" t="s">
        <v>117</v>
      </c>
      <c r="H87" s="110"/>
      <c r="I87" s="120"/>
      <c r="J87" s="123"/>
      <c r="K87" s="127"/>
      <c r="L87" s="127"/>
      <c r="M87" s="127"/>
      <c r="N87" s="122" t="s">
        <v>113</v>
      </c>
      <c r="O87" s="136"/>
      <c r="P87" s="139"/>
      <c r="Q87" s="139"/>
      <c r="R87" s="139"/>
      <c r="S87" s="139"/>
      <c r="T87" s="139"/>
      <c r="W87" s="169"/>
      <c r="X87" s="169"/>
      <c r="Y87" s="169"/>
      <c r="AB87" s="169"/>
      <c r="AE87" s="2"/>
      <c r="AG87" s="2"/>
    </row>
    <row r="88" spans="1:39" s="3" customFormat="1" ht="19.899999999999999" customHeight="1">
      <c r="A88" s="24"/>
      <c r="E88" s="24"/>
      <c r="F88" s="24"/>
      <c r="G88" s="96" t="s">
        <v>207</v>
      </c>
      <c r="H88" s="110"/>
      <c r="I88" s="120"/>
      <c r="J88" s="123"/>
      <c r="K88" s="127"/>
      <c r="L88" s="127"/>
      <c r="M88" s="127"/>
      <c r="N88" s="122" t="s">
        <v>113</v>
      </c>
      <c r="O88" s="64" t="s">
        <v>301</v>
      </c>
      <c r="Q88" s="140"/>
      <c r="R88" s="140"/>
      <c r="S88" s="140"/>
      <c r="T88" s="140"/>
      <c r="W88" s="169"/>
      <c r="X88" s="169"/>
      <c r="Y88" s="169"/>
      <c r="AB88" s="169"/>
      <c r="AE88" s="2"/>
      <c r="AG88" s="2"/>
    </row>
    <row r="89" spans="1:39" s="3" customFormat="1" ht="19.899999999999999" customHeight="1">
      <c r="A89" s="24"/>
      <c r="E89" s="24"/>
      <c r="F89" s="24"/>
      <c r="G89" s="96" t="s">
        <v>319</v>
      </c>
      <c r="H89" s="110"/>
      <c r="I89" s="120"/>
      <c r="J89" s="123"/>
      <c r="K89" s="127"/>
      <c r="L89" s="127"/>
      <c r="M89" s="127"/>
      <c r="N89" s="122" t="s">
        <v>113</v>
      </c>
      <c r="O89" s="137"/>
      <c r="P89" s="140"/>
      <c r="Q89" s="140"/>
      <c r="R89" s="140"/>
      <c r="S89" s="140"/>
      <c r="T89" s="140"/>
      <c r="W89" s="169"/>
      <c r="X89" s="169"/>
      <c r="Y89" s="169"/>
      <c r="AB89" s="169"/>
      <c r="AE89" s="2"/>
      <c r="AG89" s="2"/>
    </row>
    <row r="90" spans="1:39" s="3" customFormat="1" ht="19.899999999999999" customHeight="1">
      <c r="A90" s="24"/>
      <c r="E90" s="24"/>
      <c r="F90" s="24"/>
      <c r="G90" s="96" t="s">
        <v>260</v>
      </c>
      <c r="H90" s="110"/>
      <c r="I90" s="120"/>
      <c r="J90" s="123"/>
      <c r="K90" s="127"/>
      <c r="L90" s="127"/>
      <c r="M90" s="127"/>
      <c r="N90" s="122" t="s">
        <v>113</v>
      </c>
      <c r="S90" s="24"/>
      <c r="T90" s="24"/>
      <c r="W90" s="169"/>
      <c r="X90" s="169"/>
      <c r="Y90" s="169"/>
      <c r="AB90" s="169"/>
      <c r="AE90" s="2"/>
      <c r="AG90" s="2"/>
    </row>
    <row r="91" spans="1:39" s="3" customFormat="1" ht="10.15" customHeight="1">
      <c r="W91" s="169"/>
      <c r="X91" s="169"/>
      <c r="Y91" s="169"/>
      <c r="AB91" s="169"/>
      <c r="AE91" s="2"/>
    </row>
    <row r="92" spans="1:39" s="3" customFormat="1" ht="19.899999999999999" customHeight="1">
      <c r="A92" s="24" t="s">
        <v>295</v>
      </c>
      <c r="E92" s="24"/>
      <c r="F92" s="24"/>
      <c r="G92" s="97"/>
      <c r="H92" s="97"/>
      <c r="I92" s="121"/>
      <c r="J92" s="124"/>
      <c r="K92" s="124"/>
      <c r="L92" s="130" t="s">
        <v>217</v>
      </c>
      <c r="M92" s="124"/>
      <c r="N92" s="24"/>
      <c r="S92" s="24"/>
      <c r="T92" s="24"/>
      <c r="W92" s="169"/>
      <c r="X92" s="169"/>
      <c r="Y92" s="169"/>
      <c r="AB92" s="169"/>
      <c r="AE92" s="2"/>
      <c r="AG92" s="2"/>
    </row>
    <row r="93" spans="1:39" s="3" customFormat="1" ht="19.899999999999999" customHeight="1">
      <c r="A93" s="24"/>
      <c r="G93" s="98"/>
      <c r="H93" s="45"/>
      <c r="I93" s="122"/>
      <c r="J93" s="125" t="s">
        <v>50</v>
      </c>
      <c r="K93" s="128"/>
      <c r="L93" s="131"/>
      <c r="M93" s="133" t="s">
        <v>214</v>
      </c>
      <c r="N93" s="135"/>
      <c r="O93" s="132"/>
      <c r="S93" s="24"/>
      <c r="T93" s="24"/>
      <c r="W93" s="169"/>
      <c r="X93" s="169"/>
      <c r="Y93" s="169"/>
      <c r="AB93" s="169"/>
      <c r="AE93" s="2"/>
      <c r="AG93" s="2"/>
    </row>
    <row r="94" spans="1:39" s="3" customFormat="1" ht="19.899999999999999" customHeight="1">
      <c r="A94" s="24"/>
      <c r="G94" s="98" t="s">
        <v>208</v>
      </c>
      <c r="H94" s="45"/>
      <c r="I94" s="122"/>
      <c r="J94" s="126"/>
      <c r="K94" s="129"/>
      <c r="L94" s="132" t="s">
        <v>215</v>
      </c>
      <c r="M94" s="126"/>
      <c r="N94" s="129"/>
      <c r="O94" s="132" t="s">
        <v>215</v>
      </c>
      <c r="P94" s="64" t="s">
        <v>302</v>
      </c>
      <c r="S94" s="24"/>
      <c r="T94" s="24"/>
      <c r="W94" s="169"/>
      <c r="X94" s="169"/>
      <c r="Y94" s="169"/>
      <c r="AB94" s="3">
        <v>0.3</v>
      </c>
      <c r="AC94" s="3" t="s">
        <v>127</v>
      </c>
      <c r="AD94" s="3" t="s">
        <v>202</v>
      </c>
      <c r="AE94" s="3" t="s">
        <v>310</v>
      </c>
    </row>
    <row r="95" spans="1:39" s="3" customFormat="1" ht="19.899999999999999" customHeight="1">
      <c r="A95" s="24"/>
      <c r="G95" s="98" t="s">
        <v>107</v>
      </c>
      <c r="H95" s="45"/>
      <c r="I95" s="122"/>
      <c r="J95" s="126"/>
      <c r="K95" s="129"/>
      <c r="L95" s="132" t="s">
        <v>215</v>
      </c>
      <c r="M95" s="126"/>
      <c r="N95" s="129"/>
      <c r="O95" s="132" t="s">
        <v>215</v>
      </c>
      <c r="S95" s="24"/>
      <c r="T95" s="24"/>
      <c r="W95" s="169"/>
      <c r="X95" s="169"/>
      <c r="Y95" s="169"/>
      <c r="AB95" s="3">
        <v>0.52</v>
      </c>
      <c r="AC95" s="3">
        <f t="array" ref="AC95">SUM(J94:K97*AB94:AB97)</f>
        <v>0</v>
      </c>
      <c r="AD95" s="3" t="e">
        <f>#REF!</f>
        <v>#REF!</v>
      </c>
      <c r="AE95" s="3" t="e">
        <f>#REF!</f>
        <v>#REF!</v>
      </c>
      <c r="AM95" s="179" t="e">
        <f>ROUND(-(AC95-AD95)/AE95*10+50,1)</f>
        <v>#REF!</v>
      </c>
    </row>
    <row r="96" spans="1:39" s="3" customFormat="1" ht="19.899999999999999" customHeight="1">
      <c r="A96" s="24"/>
      <c r="G96" s="98" t="s">
        <v>212</v>
      </c>
      <c r="H96" s="45"/>
      <c r="I96" s="122"/>
      <c r="J96" s="126"/>
      <c r="K96" s="129"/>
      <c r="L96" s="132" t="s">
        <v>215</v>
      </c>
      <c r="M96" s="126"/>
      <c r="N96" s="129"/>
      <c r="O96" s="132" t="s">
        <v>215</v>
      </c>
      <c r="S96" s="24"/>
      <c r="T96" s="24"/>
      <c r="W96" s="169"/>
      <c r="X96" s="169"/>
      <c r="Y96" s="169"/>
      <c r="AB96" s="3">
        <v>0.7</v>
      </c>
      <c r="AC96" s="3" t="s">
        <v>309</v>
      </c>
    </row>
    <row r="97" spans="1:39" s="3" customFormat="1" ht="19.899999999999999" customHeight="1">
      <c r="A97" s="24"/>
      <c r="G97" s="98" t="s">
        <v>213</v>
      </c>
      <c r="H97" s="45"/>
      <c r="I97" s="122"/>
      <c r="J97" s="126"/>
      <c r="K97" s="129"/>
      <c r="L97" s="132" t="s">
        <v>215</v>
      </c>
      <c r="M97" s="126"/>
      <c r="N97" s="129"/>
      <c r="O97" s="132" t="s">
        <v>215</v>
      </c>
      <c r="S97" s="24"/>
      <c r="T97" s="24"/>
      <c r="W97" s="169"/>
      <c r="X97" s="169"/>
      <c r="Y97" s="169"/>
      <c r="AB97" s="3">
        <v>0.8</v>
      </c>
      <c r="AC97" s="3">
        <f t="array" ref="AC97">SUM(M94:N97*AB94:AB97)</f>
        <v>0</v>
      </c>
      <c r="AD97" s="3" t="e">
        <f>#REF!</f>
        <v>#REF!</v>
      </c>
      <c r="AE97" s="3" t="e">
        <f>#REF!</f>
        <v>#REF!</v>
      </c>
      <c r="AM97" s="179" t="e">
        <f>ROUND(-(AC97-AD97)/AE97*10+50,1)</f>
        <v>#REF!</v>
      </c>
    </row>
    <row r="98" spans="1:39" s="3" customFormat="1" ht="19.899999999999999" customHeight="1">
      <c r="A98" s="24"/>
      <c r="G98" s="98" t="s">
        <v>223</v>
      </c>
      <c r="H98" s="45"/>
      <c r="I98" s="122"/>
      <c r="J98" s="126">
        <f>SUM(J94:K97)</f>
        <v>0</v>
      </c>
      <c r="K98" s="129"/>
      <c r="L98" s="132" t="s">
        <v>215</v>
      </c>
      <c r="M98" s="126">
        <f>SUM(M94:N97)</f>
        <v>0</v>
      </c>
      <c r="N98" s="129"/>
      <c r="O98" s="132" t="s">
        <v>215</v>
      </c>
      <c r="S98" s="24"/>
      <c r="T98" s="24"/>
      <c r="W98" s="169"/>
      <c r="X98" s="169"/>
      <c r="Y98" s="169"/>
    </row>
    <row r="99" spans="1:39" s="3" customFormat="1" ht="16.149999999999999" customHeight="1">
      <c r="A99" s="24"/>
      <c r="E99" s="24"/>
      <c r="F99" s="24"/>
      <c r="G99" s="24"/>
      <c r="H99" s="24"/>
      <c r="I99" s="24"/>
      <c r="J99" s="24"/>
      <c r="K99" s="24"/>
      <c r="L99" s="24"/>
      <c r="M99" s="24"/>
      <c r="N99" s="24"/>
      <c r="O99" s="24"/>
      <c r="P99" s="24"/>
      <c r="Q99" s="24"/>
      <c r="R99" s="24"/>
      <c r="S99" s="24"/>
      <c r="T99" s="24"/>
      <c r="W99" s="169"/>
      <c r="X99" s="169"/>
      <c r="Y99" s="169"/>
      <c r="AB99" s="169"/>
      <c r="AE99" s="2"/>
      <c r="AG99" s="2"/>
    </row>
    <row r="100" spans="1:39" s="2" customFormat="1" ht="4.9000000000000004" customHeight="1">
      <c r="A100" s="16"/>
      <c r="B100" s="16"/>
      <c r="D100" s="16"/>
      <c r="E100" s="16"/>
      <c r="F100" s="16"/>
      <c r="G100" s="16"/>
      <c r="H100" s="16"/>
      <c r="I100" s="16"/>
      <c r="J100" s="16"/>
      <c r="K100" s="16"/>
      <c r="L100" s="16"/>
      <c r="M100" s="16"/>
      <c r="N100" s="16"/>
      <c r="O100" s="16"/>
      <c r="P100" s="16"/>
      <c r="Q100" s="16"/>
      <c r="R100" s="16"/>
      <c r="S100" s="16"/>
      <c r="T100" s="16"/>
      <c r="U100" s="163"/>
      <c r="V100" s="163"/>
      <c r="W100" s="168"/>
      <c r="X100" s="168"/>
      <c r="Y100" s="168"/>
      <c r="Z100" s="163"/>
      <c r="AA100" s="163"/>
      <c r="AB100" s="168"/>
      <c r="AC100" s="163"/>
      <c r="AD100" s="163"/>
    </row>
    <row r="101" spans="1:39" s="2" customFormat="1" ht="34.15" customHeight="1">
      <c r="A101" s="23" t="s">
        <v>274</v>
      </c>
      <c r="B101" s="23"/>
      <c r="C101" s="23"/>
      <c r="D101" s="23"/>
      <c r="E101" s="23"/>
      <c r="F101" s="23"/>
      <c r="G101" s="23"/>
      <c r="H101" s="23"/>
      <c r="I101" s="23"/>
      <c r="J101" s="23"/>
      <c r="K101" s="23"/>
      <c r="L101" s="23"/>
      <c r="M101" s="23"/>
      <c r="N101" s="23"/>
      <c r="O101" s="23"/>
      <c r="P101" s="23"/>
      <c r="Q101" s="23"/>
      <c r="R101" s="23"/>
      <c r="S101" s="23"/>
      <c r="T101" s="23"/>
      <c r="U101" s="23"/>
      <c r="V101" s="163"/>
      <c r="W101" s="168"/>
      <c r="X101" s="168"/>
      <c r="Y101" s="168"/>
      <c r="Z101" s="163"/>
      <c r="AA101" s="163"/>
      <c r="AB101" s="168"/>
      <c r="AC101" s="163"/>
      <c r="AD101" s="163"/>
    </row>
    <row r="102" spans="1:39" ht="4.9000000000000004" customHeight="1">
      <c r="P102" s="24"/>
      <c r="R102" s="25"/>
      <c r="S102" s="25"/>
      <c r="T102" s="25"/>
    </row>
    <row r="103" spans="1:39" s="3" customFormat="1" ht="19.899999999999999" customHeight="1">
      <c r="A103" s="24" t="s">
        <v>296</v>
      </c>
      <c r="G103" s="78" t="s">
        <v>29</v>
      </c>
      <c r="H103" s="24" t="s">
        <v>55</v>
      </c>
      <c r="I103" s="24"/>
      <c r="J103" s="24"/>
      <c r="K103" s="24"/>
      <c r="L103" s="24"/>
      <c r="M103" s="134" t="s">
        <v>261</v>
      </c>
      <c r="N103" s="134"/>
      <c r="O103" s="134"/>
      <c r="P103" s="134"/>
      <c r="Q103" s="134"/>
      <c r="R103" s="134"/>
      <c r="S103" s="134"/>
      <c r="T103" s="134"/>
      <c r="W103" s="169" t="s">
        <v>153</v>
      </c>
      <c r="X103" s="169" t="s">
        <v>151</v>
      </c>
      <c r="Y103" s="169" t="str">
        <f>IF(G103="■",3,IF(G104="■",1.5,IF(G105="■",0,"-")))</f>
        <v>-</v>
      </c>
      <c r="Z103" s="3" t="e">
        <f>VLOOKUP(Y103,$AB$103:$AC$105,2,FALSE)</f>
        <v>#N/A</v>
      </c>
      <c r="AB103" s="171">
        <v>0</v>
      </c>
      <c r="AC103" s="73" t="s">
        <v>82</v>
      </c>
      <c r="AL103" s="179">
        <v>3</v>
      </c>
      <c r="AM103" s="179" t="e">
        <f>HLOOKUP(Z103,#REF!,AL103,FALSE)</f>
        <v>#N/A</v>
      </c>
    </row>
    <row r="104" spans="1:39" s="3" customFormat="1" ht="19.899999999999999" customHeight="1">
      <c r="A104" s="24"/>
      <c r="G104" s="78" t="s">
        <v>29</v>
      </c>
      <c r="H104" s="24" t="s">
        <v>9</v>
      </c>
      <c r="I104" s="24"/>
      <c r="J104" s="24"/>
      <c r="K104" s="24"/>
      <c r="L104" s="24"/>
      <c r="M104" s="134"/>
      <c r="N104" s="134"/>
      <c r="O104" s="134"/>
      <c r="P104" s="134"/>
      <c r="Q104" s="134"/>
      <c r="R104" s="134"/>
      <c r="S104" s="134"/>
      <c r="T104" s="134"/>
      <c r="W104" s="169"/>
      <c r="X104" s="169"/>
      <c r="Y104" s="169"/>
      <c r="AB104" s="172">
        <v>1.5</v>
      </c>
      <c r="AC104" s="74" t="s">
        <v>172</v>
      </c>
    </row>
    <row r="105" spans="1:39" s="3" customFormat="1" ht="19.899999999999999" customHeight="1">
      <c r="A105" s="24"/>
      <c r="G105" s="78" t="s">
        <v>29</v>
      </c>
      <c r="H105" s="24" t="s">
        <v>58</v>
      </c>
      <c r="I105" s="24"/>
      <c r="J105" s="24"/>
      <c r="K105" s="24"/>
      <c r="L105" s="24"/>
      <c r="M105" s="134"/>
      <c r="N105" s="134"/>
      <c r="O105" s="134"/>
      <c r="P105" s="134"/>
      <c r="Q105" s="134"/>
      <c r="R105" s="134"/>
      <c r="S105" s="134"/>
      <c r="T105" s="134"/>
      <c r="W105" s="169"/>
      <c r="X105" s="169"/>
      <c r="Y105" s="169"/>
      <c r="AB105" s="173">
        <v>3</v>
      </c>
      <c r="AC105" s="75" t="s">
        <v>178</v>
      </c>
    </row>
    <row r="106" spans="1:39" s="3" customFormat="1" ht="19.899999999999999" customHeight="1">
      <c r="A106" s="24" t="s">
        <v>129</v>
      </c>
      <c r="E106" s="24"/>
      <c r="F106" s="24"/>
      <c r="G106" s="24"/>
      <c r="H106" s="24"/>
      <c r="I106" s="24"/>
      <c r="J106" s="24"/>
      <c r="K106" s="2"/>
      <c r="L106" s="2"/>
      <c r="M106" s="2"/>
      <c r="N106" s="2"/>
      <c r="O106" s="2"/>
      <c r="P106" s="2"/>
      <c r="Q106" s="2"/>
      <c r="R106" s="2"/>
      <c r="S106" s="2"/>
      <c r="T106" s="2"/>
      <c r="W106" s="169"/>
      <c r="X106" s="169"/>
      <c r="Y106" s="169"/>
      <c r="AB106" s="169"/>
    </row>
    <row r="107" spans="1:39" s="3" customFormat="1" ht="19.899999999999999" customHeight="1">
      <c r="A107" s="24"/>
      <c r="E107" s="24"/>
      <c r="F107" s="24"/>
      <c r="G107" s="96" t="str">
        <f>G86</f>
        <v>令和３年度</v>
      </c>
      <c r="H107" s="110"/>
      <c r="I107" s="120"/>
      <c r="J107" s="85"/>
      <c r="K107" s="101"/>
      <c r="L107" s="101"/>
      <c r="M107" s="101"/>
      <c r="N107" s="122" t="s">
        <v>119</v>
      </c>
      <c r="O107" s="64" t="s">
        <v>303</v>
      </c>
      <c r="W107" s="169"/>
      <c r="X107" s="169"/>
      <c r="Y107" s="169"/>
      <c r="AB107" s="169"/>
    </row>
    <row r="108" spans="1:39" s="3" customFormat="1" ht="19.899999999999999" customHeight="1">
      <c r="A108" s="24"/>
      <c r="E108" s="24"/>
      <c r="F108" s="24"/>
      <c r="G108" s="96" t="str">
        <f>G87</f>
        <v>令和４年度</v>
      </c>
      <c r="H108" s="110"/>
      <c r="I108" s="120"/>
      <c r="J108" s="85"/>
      <c r="K108" s="101"/>
      <c r="L108" s="101"/>
      <c r="M108" s="101"/>
      <c r="N108" s="122" t="s">
        <v>119</v>
      </c>
      <c r="S108" s="24"/>
      <c r="T108" s="24"/>
      <c r="W108" s="169"/>
      <c r="X108" s="169"/>
      <c r="Y108" s="169"/>
      <c r="AB108" s="169"/>
    </row>
    <row r="109" spans="1:39" s="3" customFormat="1" ht="19.899999999999999" customHeight="1">
      <c r="A109" s="24"/>
      <c r="E109" s="24"/>
      <c r="F109" s="24"/>
      <c r="G109" s="96" t="str">
        <f>G88</f>
        <v>令和５年度</v>
      </c>
      <c r="H109" s="110"/>
      <c r="I109" s="120"/>
      <c r="J109" s="85"/>
      <c r="K109" s="101"/>
      <c r="L109" s="101"/>
      <c r="M109" s="101"/>
      <c r="N109" s="122" t="s">
        <v>119</v>
      </c>
      <c r="S109" s="24"/>
      <c r="T109" s="24"/>
      <c r="W109" s="169"/>
      <c r="X109" s="169"/>
      <c r="Y109" s="169"/>
      <c r="AB109" s="169"/>
    </row>
    <row r="110" spans="1:39" s="3" customFormat="1" ht="19.899999999999999" customHeight="1">
      <c r="A110" s="24"/>
      <c r="E110" s="24"/>
      <c r="F110" s="24"/>
      <c r="G110" s="96" t="str">
        <f>G89</f>
        <v>令和６年度</v>
      </c>
      <c r="H110" s="110"/>
      <c r="I110" s="120"/>
      <c r="J110" s="85"/>
      <c r="K110" s="101"/>
      <c r="L110" s="101"/>
      <c r="M110" s="101"/>
      <c r="N110" s="122" t="s">
        <v>119</v>
      </c>
      <c r="S110" s="24"/>
      <c r="T110" s="24"/>
      <c r="W110" s="169"/>
      <c r="X110" s="169"/>
      <c r="Y110" s="169"/>
      <c r="AB110" s="169"/>
    </row>
    <row r="111" spans="1:39" s="3" customFormat="1" ht="19.899999999999999" customHeight="1">
      <c r="A111" s="24"/>
      <c r="E111" s="24"/>
      <c r="F111" s="24"/>
      <c r="G111" s="96" t="str">
        <f>G90</f>
        <v>令和７年度</v>
      </c>
      <c r="H111" s="110"/>
      <c r="I111" s="120"/>
      <c r="J111" s="85"/>
      <c r="K111" s="101"/>
      <c r="L111" s="101"/>
      <c r="M111" s="101"/>
      <c r="N111" s="122" t="s">
        <v>119</v>
      </c>
      <c r="S111" s="24"/>
      <c r="T111" s="24"/>
      <c r="W111" s="169"/>
      <c r="X111" s="169"/>
      <c r="Y111" s="169"/>
      <c r="AB111" s="169"/>
    </row>
    <row r="112" spans="1:39" s="2" customFormat="1" ht="4.9000000000000004" customHeight="1">
      <c r="A112" s="16"/>
      <c r="B112" s="16"/>
      <c r="D112" s="16"/>
      <c r="E112" s="16"/>
      <c r="F112" s="16"/>
      <c r="G112" s="16"/>
      <c r="H112" s="16"/>
      <c r="I112" s="16"/>
      <c r="J112" s="16"/>
      <c r="K112" s="16"/>
      <c r="L112" s="16"/>
      <c r="M112" s="16"/>
      <c r="N112" s="16"/>
      <c r="O112" s="16"/>
      <c r="P112" s="16"/>
      <c r="Q112" s="16"/>
      <c r="R112" s="16"/>
      <c r="S112" s="16"/>
      <c r="T112" s="16"/>
      <c r="U112" s="163"/>
      <c r="V112" s="163"/>
      <c r="W112" s="168"/>
      <c r="X112" s="168"/>
      <c r="Y112" s="168"/>
      <c r="Z112" s="163"/>
      <c r="AA112" s="163"/>
      <c r="AB112" s="168"/>
      <c r="AC112" s="163"/>
      <c r="AD112" s="163"/>
    </row>
    <row r="113" spans="1:39" s="3" customFormat="1" ht="16.149999999999999" customHeight="1">
      <c r="A113" s="24"/>
      <c r="E113" s="24"/>
      <c r="F113" s="24"/>
      <c r="G113" s="24"/>
      <c r="H113" s="24"/>
      <c r="I113" s="24"/>
      <c r="J113" s="24"/>
      <c r="K113" s="24"/>
      <c r="L113" s="24"/>
      <c r="M113" s="24"/>
      <c r="N113" s="24"/>
      <c r="O113" s="24"/>
      <c r="P113" s="24"/>
      <c r="Q113" s="24"/>
      <c r="R113" s="24"/>
      <c r="S113" s="24"/>
      <c r="T113" s="24"/>
      <c r="W113" s="169"/>
      <c r="X113" s="169"/>
      <c r="Y113" s="169"/>
      <c r="AB113" s="169"/>
      <c r="AE113" s="2"/>
      <c r="AG113" s="2"/>
    </row>
    <row r="114" spans="1:39" s="2" customFormat="1" ht="34.15" customHeight="1">
      <c r="A114" s="23" t="s">
        <v>275</v>
      </c>
      <c r="B114" s="23"/>
      <c r="C114" s="23"/>
      <c r="D114" s="23"/>
      <c r="E114" s="23"/>
      <c r="F114" s="23"/>
      <c r="G114" s="23"/>
      <c r="H114" s="23"/>
      <c r="I114" s="23"/>
      <c r="J114" s="23"/>
      <c r="K114" s="23"/>
      <c r="L114" s="23"/>
      <c r="M114" s="23"/>
      <c r="N114" s="23"/>
      <c r="O114" s="23"/>
      <c r="P114" s="23"/>
      <c r="Q114" s="23"/>
      <c r="R114" s="23"/>
      <c r="S114" s="23"/>
      <c r="T114" s="23"/>
      <c r="U114" s="163"/>
      <c r="V114" s="163"/>
      <c r="W114" s="168"/>
      <c r="X114" s="168"/>
      <c r="Y114" s="168"/>
      <c r="Z114" s="163"/>
      <c r="AA114" s="163"/>
      <c r="AB114" s="168"/>
      <c r="AC114" s="163"/>
      <c r="AD114" s="163"/>
    </row>
    <row r="115" spans="1:39" ht="4.9000000000000004" customHeight="1">
      <c r="P115" s="24"/>
      <c r="R115" s="25"/>
      <c r="S115" s="25"/>
      <c r="T115" s="25"/>
    </row>
    <row r="116" spans="1:39" s="3" customFormat="1" ht="19.899999999999999" customHeight="1">
      <c r="A116" s="24" t="s">
        <v>19</v>
      </c>
      <c r="E116" s="24"/>
      <c r="F116" s="24"/>
      <c r="G116" s="24"/>
      <c r="H116" s="24"/>
      <c r="I116" s="24"/>
      <c r="J116" s="24"/>
      <c r="K116" s="24"/>
      <c r="L116" s="24"/>
      <c r="W116" s="169" t="s">
        <v>152</v>
      </c>
      <c r="X116" s="169" t="s">
        <v>151</v>
      </c>
      <c r="Y116" s="169" t="str">
        <f>IF(E117="■",3,IF(E118="■",1.5,IF(E119="■",0,"-")))</f>
        <v>-</v>
      </c>
      <c r="Z116" s="3" t="e">
        <f>VLOOKUP(Y116,$AB$116:$AC$119,2,FALSE)</f>
        <v>#N/A</v>
      </c>
      <c r="AB116" s="171">
        <v>0</v>
      </c>
      <c r="AC116" s="73" t="s">
        <v>66</v>
      </c>
      <c r="AL116" s="179">
        <v>2</v>
      </c>
      <c r="AM116" s="179" t="e">
        <f>HLOOKUP(Z116,#REF!,AL116,FALSE)</f>
        <v>#N/A</v>
      </c>
    </row>
    <row r="117" spans="1:39" s="3" customFormat="1" ht="19.899999999999999" customHeight="1">
      <c r="A117" s="24"/>
      <c r="E117" s="78" t="s">
        <v>29</v>
      </c>
      <c r="F117" s="24" t="s">
        <v>61</v>
      </c>
      <c r="G117" s="24"/>
      <c r="H117" s="24"/>
      <c r="I117" s="24"/>
      <c r="J117" s="24"/>
      <c r="K117" s="24"/>
      <c r="L117" s="24"/>
      <c r="W117" s="169"/>
      <c r="X117" s="169"/>
      <c r="Y117" s="169"/>
      <c r="AB117" s="172">
        <v>1.5</v>
      </c>
      <c r="AC117" s="74" t="s">
        <v>174</v>
      </c>
    </row>
    <row r="118" spans="1:39" s="3" customFormat="1" ht="19.899999999999999" customHeight="1">
      <c r="A118" s="24"/>
      <c r="E118" s="78" t="s">
        <v>29</v>
      </c>
      <c r="F118" s="24" t="s">
        <v>21</v>
      </c>
      <c r="G118" s="24"/>
      <c r="H118" s="24"/>
      <c r="I118" s="24"/>
      <c r="J118" s="24"/>
      <c r="K118" s="24"/>
      <c r="L118" s="24"/>
      <c r="W118" s="169"/>
      <c r="X118" s="169"/>
      <c r="Y118" s="169"/>
      <c r="AB118" s="172">
        <v>3</v>
      </c>
      <c r="AC118" s="74" t="s">
        <v>173</v>
      </c>
    </row>
    <row r="119" spans="1:39" s="3" customFormat="1" ht="19.899999999999999" customHeight="1">
      <c r="A119" s="24"/>
      <c r="E119" s="78" t="s">
        <v>29</v>
      </c>
      <c r="F119" s="24" t="s">
        <v>23</v>
      </c>
      <c r="G119" s="24"/>
      <c r="H119" s="24"/>
      <c r="I119" s="24"/>
      <c r="J119" s="24"/>
      <c r="K119" s="24"/>
      <c r="L119" s="24"/>
      <c r="W119" s="169"/>
      <c r="X119" s="169"/>
      <c r="Y119" s="169"/>
      <c r="AB119" s="173"/>
      <c r="AC119" s="177"/>
    </row>
    <row r="120" spans="1:39" s="3" customFormat="1" ht="10.15" customHeight="1">
      <c r="W120" s="169"/>
      <c r="X120" s="169"/>
      <c r="Y120" s="169"/>
      <c r="AB120" s="169"/>
    </row>
    <row r="121" spans="1:39" s="3" customFormat="1" ht="19.899999999999999" customHeight="1">
      <c r="A121" s="24" t="s">
        <v>128</v>
      </c>
      <c r="E121" s="78" t="s">
        <v>29</v>
      </c>
      <c r="F121" s="24" t="s">
        <v>63</v>
      </c>
      <c r="G121" s="24"/>
      <c r="H121" s="24"/>
      <c r="I121" s="24"/>
      <c r="J121" s="24"/>
      <c r="K121" s="24"/>
      <c r="L121" s="24"/>
      <c r="W121" s="169" t="s">
        <v>152</v>
      </c>
      <c r="X121" s="169" t="s">
        <v>151</v>
      </c>
      <c r="Y121" s="169" t="str">
        <f>IF(E121="■",3,IF(E122="■",1.5,IF(E123="■",0,"-")))</f>
        <v>-</v>
      </c>
      <c r="Z121" s="3" t="e">
        <f>VLOOKUP(Y121,$AB$121:$AC$123,2,FALSE)</f>
        <v>#N/A</v>
      </c>
      <c r="AB121" s="171">
        <v>0</v>
      </c>
      <c r="AC121" s="73" t="s">
        <v>176</v>
      </c>
      <c r="AL121" s="179">
        <v>2</v>
      </c>
      <c r="AM121" s="179" t="e">
        <f>HLOOKUP(Z121,#REF!,AL121,FALSE)</f>
        <v>#N/A</v>
      </c>
    </row>
    <row r="122" spans="1:39" ht="19.899999999999999" customHeight="1">
      <c r="E122" s="78" t="s">
        <v>29</v>
      </c>
      <c r="F122" s="24" t="s">
        <v>65</v>
      </c>
      <c r="G122" s="24"/>
      <c r="H122" s="24"/>
      <c r="I122" s="24"/>
      <c r="J122" s="24"/>
      <c r="K122" s="24"/>
      <c r="L122" s="24"/>
      <c r="M122" s="3"/>
      <c r="N122" s="3"/>
      <c r="AB122" s="172">
        <v>1.5</v>
      </c>
      <c r="AC122" s="74" t="s">
        <v>177</v>
      </c>
    </row>
    <row r="123" spans="1:39" s="3" customFormat="1" ht="19.899999999999999" customHeight="1">
      <c r="A123" s="24"/>
      <c r="E123" s="78" t="s">
        <v>29</v>
      </c>
      <c r="F123" s="24" t="s">
        <v>68</v>
      </c>
      <c r="G123" s="24"/>
      <c r="H123" s="24"/>
      <c r="I123" s="24"/>
      <c r="J123" s="24"/>
      <c r="K123" s="24"/>
      <c r="L123" s="24"/>
      <c r="W123" s="169"/>
      <c r="X123" s="169"/>
      <c r="Y123" s="169"/>
      <c r="AB123" s="173">
        <v>3</v>
      </c>
      <c r="AC123" s="75" t="s">
        <v>173</v>
      </c>
    </row>
    <row r="124" spans="1:39" s="3" customFormat="1" ht="19.899999999999999" customHeight="1">
      <c r="A124" s="24"/>
      <c r="E124" s="24"/>
      <c r="F124" s="24"/>
      <c r="G124" s="24"/>
      <c r="H124" s="24"/>
      <c r="I124" s="24"/>
      <c r="J124" s="24"/>
      <c r="K124" s="24"/>
      <c r="L124" s="24"/>
      <c r="W124" s="169"/>
      <c r="X124" s="169"/>
      <c r="Y124" s="169"/>
      <c r="AB124" s="169"/>
    </row>
    <row r="125" spans="1:39" s="2" customFormat="1" ht="33.75" customHeight="1">
      <c r="A125" s="23" t="s">
        <v>292</v>
      </c>
      <c r="B125" s="23"/>
      <c r="C125" s="23"/>
      <c r="D125" s="23"/>
      <c r="E125" s="23"/>
      <c r="F125" s="23"/>
      <c r="G125" s="23"/>
      <c r="H125" s="23"/>
      <c r="I125" s="23"/>
      <c r="J125" s="23"/>
      <c r="K125" s="23"/>
      <c r="L125" s="23"/>
      <c r="M125" s="23"/>
      <c r="N125" s="23"/>
      <c r="O125" s="23"/>
      <c r="P125" s="23"/>
      <c r="Q125" s="23"/>
      <c r="R125" s="23"/>
      <c r="S125" s="23"/>
      <c r="T125" s="23"/>
      <c r="U125" s="23"/>
      <c r="V125" s="163"/>
      <c r="W125" s="168"/>
      <c r="X125" s="168"/>
      <c r="Y125" s="168"/>
      <c r="Z125" s="163"/>
      <c r="AA125" s="163"/>
      <c r="AB125" s="168"/>
      <c r="AC125" s="163"/>
      <c r="AD125" s="163"/>
    </row>
    <row r="126" spans="1:39" ht="4.9000000000000004" customHeight="1">
      <c r="P126" s="24"/>
      <c r="R126" s="25"/>
      <c r="S126" s="25"/>
      <c r="T126" s="25"/>
    </row>
    <row r="127" spans="1:39" s="3" customFormat="1" ht="19.899999999999999" customHeight="1">
      <c r="A127" s="24" t="s">
        <v>280</v>
      </c>
      <c r="F127" s="24"/>
      <c r="G127" s="24"/>
      <c r="H127" s="24"/>
      <c r="I127" s="24"/>
      <c r="J127" s="24"/>
      <c r="K127" s="24"/>
      <c r="L127" s="24"/>
      <c r="P127" s="78" t="s">
        <v>29</v>
      </c>
      <c r="W127" s="169"/>
      <c r="X127" s="169"/>
      <c r="Y127" s="169" t="str">
        <f>IF(P129="■",1,IF(P127="■",0,"-"))</f>
        <v>-</v>
      </c>
      <c r="Z127" s="3" t="e">
        <f>VLOOKUP(Y127,$AB$127:$AC$129,2,FALSE)</f>
        <v>#N/A</v>
      </c>
      <c r="AB127" s="171">
        <v>0</v>
      </c>
      <c r="AC127" s="73" t="s">
        <v>136</v>
      </c>
    </row>
    <row r="128" spans="1:39" ht="8.4499999999999993" customHeight="1">
      <c r="P128" s="24"/>
      <c r="R128" s="25"/>
      <c r="S128" s="25"/>
      <c r="T128" s="25"/>
      <c r="AB128" s="172"/>
      <c r="AC128" s="74"/>
    </row>
    <row r="129" spans="1:29" s="3" customFormat="1" ht="19.899999999999999" customHeight="1">
      <c r="A129" s="24" t="s">
        <v>130</v>
      </c>
      <c r="F129" s="24"/>
      <c r="G129" s="24"/>
      <c r="H129" s="24"/>
      <c r="I129" s="24"/>
      <c r="J129" s="24"/>
      <c r="K129" s="24"/>
      <c r="L129" s="24"/>
      <c r="P129" s="78" t="s">
        <v>29</v>
      </c>
      <c r="W129" s="169"/>
      <c r="X129" s="169"/>
      <c r="Y129" s="169"/>
      <c r="AB129" s="173">
        <v>1</v>
      </c>
      <c r="AC129" s="75" t="s">
        <v>298</v>
      </c>
    </row>
    <row r="130" spans="1:29" s="3" customFormat="1" ht="19.899999999999999" customHeight="1">
      <c r="A130" s="24"/>
      <c r="B130" s="24" t="s">
        <v>115</v>
      </c>
      <c r="C130" s="24"/>
      <c r="D130" s="24"/>
      <c r="E130" s="24"/>
      <c r="F130" s="24"/>
      <c r="G130" s="24"/>
      <c r="H130" s="24"/>
      <c r="I130" s="24"/>
      <c r="J130" s="24"/>
      <c r="K130" s="24"/>
      <c r="L130" s="24"/>
      <c r="M130" s="24"/>
      <c r="W130" s="169"/>
      <c r="X130" s="169"/>
      <c r="Y130" s="169"/>
      <c r="AB130" s="169"/>
    </row>
    <row r="131" spans="1:29" s="3" customFormat="1" ht="19.899999999999999" customHeight="1">
      <c r="A131" s="24"/>
      <c r="B131" s="24"/>
      <c r="C131" s="25" t="s">
        <v>288</v>
      </c>
      <c r="D131" s="24" t="s">
        <v>281</v>
      </c>
      <c r="E131" s="24"/>
      <c r="F131" s="24"/>
      <c r="G131" s="24"/>
      <c r="H131" s="24"/>
      <c r="I131" s="24"/>
      <c r="J131" s="24"/>
      <c r="K131" s="24"/>
      <c r="L131" s="24"/>
      <c r="M131" s="24"/>
      <c r="P131" s="78" t="s">
        <v>29</v>
      </c>
      <c r="W131" s="169"/>
      <c r="X131" s="169"/>
      <c r="Y131" s="169">
        <f t="shared" ref="Y131:Y138" si="2">IF(P131="■",1,0)</f>
        <v>0</v>
      </c>
      <c r="Z131" s="3" t="str">
        <f t="shared" ref="Z131:Z138" si="3">IF(ISERROR(VLOOKUP(Y131,$AB$131:$AC$131,2,FALSE)),"",VLOOKUP(Y131,$AB$131:$AC$131,2,FALSE))</f>
        <v/>
      </c>
      <c r="AB131" s="174">
        <v>1</v>
      </c>
      <c r="AC131" s="142" t="s">
        <v>299</v>
      </c>
    </row>
    <row r="132" spans="1:29" s="3" customFormat="1" ht="19.899999999999999" customHeight="1">
      <c r="A132" s="24"/>
      <c r="B132" s="24"/>
      <c r="C132" s="25" t="s">
        <v>282</v>
      </c>
      <c r="D132" s="24" t="s">
        <v>225</v>
      </c>
      <c r="E132" s="24"/>
      <c r="F132" s="24"/>
      <c r="G132" s="24"/>
      <c r="H132" s="24"/>
      <c r="I132" s="24"/>
      <c r="J132" s="24"/>
      <c r="K132" s="24"/>
      <c r="L132" s="24"/>
      <c r="M132" s="24"/>
      <c r="P132" s="78" t="s">
        <v>29</v>
      </c>
      <c r="W132" s="169"/>
      <c r="X132" s="169"/>
      <c r="Y132" s="169">
        <f t="shared" si="2"/>
        <v>0</v>
      </c>
      <c r="Z132" s="3" t="str">
        <f t="shared" si="3"/>
        <v/>
      </c>
      <c r="AB132" s="169"/>
    </row>
    <row r="133" spans="1:29" s="3" customFormat="1" ht="19.899999999999999" customHeight="1">
      <c r="A133" s="24"/>
      <c r="B133" s="24"/>
      <c r="C133" s="25" t="s">
        <v>201</v>
      </c>
      <c r="D133" s="24" t="s">
        <v>283</v>
      </c>
      <c r="E133" s="24"/>
      <c r="F133" s="24"/>
      <c r="G133" s="24"/>
      <c r="H133" s="24"/>
      <c r="I133" s="24"/>
      <c r="J133" s="24"/>
      <c r="K133" s="24"/>
      <c r="L133" s="24"/>
      <c r="M133" s="24"/>
      <c r="P133" s="78" t="s">
        <v>29</v>
      </c>
      <c r="W133" s="169"/>
      <c r="X133" s="169"/>
      <c r="Y133" s="169">
        <f t="shared" si="2"/>
        <v>0</v>
      </c>
      <c r="Z133" s="3" t="str">
        <f t="shared" si="3"/>
        <v/>
      </c>
      <c r="AB133" s="169"/>
    </row>
    <row r="134" spans="1:29" s="3" customFormat="1" ht="19.899999999999999" customHeight="1">
      <c r="A134" s="24"/>
      <c r="B134" s="24"/>
      <c r="C134" s="25" t="s">
        <v>289</v>
      </c>
      <c r="D134" s="24" t="s">
        <v>284</v>
      </c>
      <c r="E134" s="24"/>
      <c r="F134" s="24"/>
      <c r="G134" s="24"/>
      <c r="H134" s="24"/>
      <c r="I134" s="24"/>
      <c r="J134" s="24"/>
      <c r="K134" s="24"/>
      <c r="L134" s="24"/>
      <c r="M134" s="24"/>
      <c r="P134" s="78" t="s">
        <v>29</v>
      </c>
      <c r="W134" s="169"/>
      <c r="X134" s="169"/>
      <c r="Y134" s="169">
        <f t="shared" si="2"/>
        <v>0</v>
      </c>
      <c r="Z134" s="3" t="str">
        <f t="shared" si="3"/>
        <v/>
      </c>
      <c r="AB134" s="169"/>
    </row>
    <row r="135" spans="1:29" s="3" customFormat="1" ht="19.899999999999999" customHeight="1">
      <c r="A135" s="24"/>
      <c r="B135" s="24"/>
      <c r="C135" s="25" t="s">
        <v>11</v>
      </c>
      <c r="D135" s="24" t="s">
        <v>78</v>
      </c>
      <c r="E135" s="24"/>
      <c r="F135" s="24"/>
      <c r="G135" s="24"/>
      <c r="H135" s="24"/>
      <c r="I135" s="24"/>
      <c r="J135" s="24"/>
      <c r="K135" s="24"/>
      <c r="L135" s="24"/>
      <c r="M135" s="24"/>
      <c r="P135" s="78" t="s">
        <v>29</v>
      </c>
      <c r="W135" s="169"/>
      <c r="X135" s="169"/>
      <c r="Y135" s="169">
        <f t="shared" si="2"/>
        <v>0</v>
      </c>
      <c r="Z135" s="3" t="str">
        <f t="shared" si="3"/>
        <v/>
      </c>
      <c r="AB135" s="169"/>
    </row>
    <row r="136" spans="1:29" s="3" customFormat="1" ht="19.899999999999999" customHeight="1">
      <c r="A136" s="24"/>
      <c r="B136" s="24"/>
      <c r="C136" s="25" t="s">
        <v>290</v>
      </c>
      <c r="D136" s="24" t="s">
        <v>125</v>
      </c>
      <c r="E136" s="24"/>
      <c r="F136" s="24"/>
      <c r="G136" s="24"/>
      <c r="H136" s="24"/>
      <c r="I136" s="24"/>
      <c r="J136" s="24"/>
      <c r="K136" s="24"/>
      <c r="L136" s="24"/>
      <c r="M136" s="24"/>
      <c r="P136" s="78" t="s">
        <v>29</v>
      </c>
      <c r="W136" s="169"/>
      <c r="X136" s="169"/>
      <c r="Y136" s="169">
        <f t="shared" si="2"/>
        <v>0</v>
      </c>
      <c r="Z136" s="3" t="str">
        <f t="shared" si="3"/>
        <v/>
      </c>
      <c r="AB136" s="169"/>
    </row>
    <row r="137" spans="1:29" s="3" customFormat="1" ht="19.899999999999999" customHeight="1">
      <c r="A137" s="24"/>
      <c r="B137" s="24"/>
      <c r="C137" s="25" t="s">
        <v>44</v>
      </c>
      <c r="D137" s="24" t="s">
        <v>2</v>
      </c>
      <c r="E137" s="24"/>
      <c r="F137" s="24"/>
      <c r="G137" s="24"/>
      <c r="H137" s="24"/>
      <c r="I137" s="24"/>
      <c r="J137" s="24"/>
      <c r="K137" s="24"/>
      <c r="L137" s="24"/>
      <c r="M137" s="24"/>
      <c r="P137" s="78" t="s">
        <v>29</v>
      </c>
      <c r="W137" s="169"/>
      <c r="X137" s="169"/>
      <c r="Y137" s="169">
        <f t="shared" si="2"/>
        <v>0</v>
      </c>
      <c r="Z137" s="3" t="str">
        <f t="shared" si="3"/>
        <v/>
      </c>
      <c r="AB137" s="169"/>
    </row>
    <row r="138" spans="1:29" s="3" customFormat="1" ht="19.899999999999999" customHeight="1">
      <c r="A138" s="24"/>
      <c r="B138" s="24"/>
      <c r="C138" s="25" t="s">
        <v>291</v>
      </c>
      <c r="D138" s="24" t="s">
        <v>285</v>
      </c>
      <c r="E138" s="24"/>
      <c r="F138" s="24"/>
      <c r="G138" s="24"/>
      <c r="H138" s="24"/>
      <c r="I138" s="24"/>
      <c r="J138" s="24"/>
      <c r="K138" s="24"/>
      <c r="L138" s="24"/>
      <c r="M138" s="24"/>
      <c r="P138" s="78" t="s">
        <v>29</v>
      </c>
      <c r="W138" s="169"/>
      <c r="X138" s="169"/>
      <c r="Y138" s="169">
        <f t="shared" si="2"/>
        <v>0</v>
      </c>
      <c r="Z138" s="3" t="str">
        <f t="shared" si="3"/>
        <v/>
      </c>
      <c r="AB138" s="169"/>
    </row>
    <row r="139" spans="1:29" s="3" customFormat="1" ht="19.899999999999999" customHeight="1">
      <c r="A139" s="24"/>
      <c r="C139" s="59"/>
      <c r="F139" s="24"/>
      <c r="G139" s="24"/>
      <c r="H139" s="24"/>
      <c r="I139" s="24"/>
      <c r="J139" s="24"/>
      <c r="K139" s="24"/>
      <c r="L139" s="24"/>
      <c r="W139" s="169"/>
      <c r="X139" s="169"/>
      <c r="Y139" s="169"/>
      <c r="AB139" s="169"/>
    </row>
    <row r="140" spans="1:29" s="2" customFormat="1" ht="45.6" customHeight="1">
      <c r="A140" s="23" t="s">
        <v>297</v>
      </c>
      <c r="B140" s="23"/>
      <c r="C140" s="23"/>
      <c r="D140" s="23"/>
      <c r="E140" s="23"/>
      <c r="F140" s="23"/>
      <c r="G140" s="23"/>
      <c r="H140" s="23"/>
      <c r="I140" s="23"/>
      <c r="J140" s="23"/>
      <c r="K140" s="23"/>
      <c r="L140" s="23"/>
      <c r="M140" s="23"/>
      <c r="N140" s="23"/>
      <c r="O140" s="23"/>
      <c r="P140" s="23"/>
      <c r="Q140" s="23"/>
      <c r="R140" s="23"/>
      <c r="S140" s="23"/>
      <c r="T140" s="23"/>
      <c r="U140" s="23"/>
      <c r="W140" s="124"/>
      <c r="X140" s="124"/>
      <c r="Y140" s="124"/>
      <c r="AB140" s="124"/>
    </row>
    <row r="141" spans="1:29" ht="30.75" customHeight="1">
      <c r="P141" s="24"/>
      <c r="R141" s="25"/>
      <c r="S141" s="25"/>
      <c r="T141" s="25"/>
    </row>
    <row r="142" spans="1:29" s="3" customFormat="1" ht="19.899999999999999" customHeight="1">
      <c r="A142" s="24"/>
      <c r="B142" s="24" t="s">
        <v>286</v>
      </c>
      <c r="C142" s="59"/>
      <c r="F142" s="24"/>
      <c r="G142" s="24"/>
      <c r="H142" s="64" t="s">
        <v>199</v>
      </c>
      <c r="I142" s="24"/>
      <c r="J142" s="24"/>
      <c r="K142" s="24"/>
      <c r="L142" s="24"/>
      <c r="W142" s="169"/>
      <c r="X142" s="169"/>
      <c r="Y142" s="169"/>
      <c r="AB142" s="169"/>
    </row>
    <row r="143" spans="1:29" ht="19.899999999999999" customHeight="1">
      <c r="A143" s="25"/>
      <c r="B143" s="40"/>
      <c r="C143" s="60"/>
      <c r="D143" s="60"/>
      <c r="E143" s="60"/>
      <c r="F143" s="60"/>
      <c r="G143" s="60"/>
      <c r="H143" s="60"/>
      <c r="I143" s="60"/>
      <c r="J143" s="60"/>
      <c r="K143" s="60"/>
      <c r="L143" s="60"/>
      <c r="M143" s="60"/>
      <c r="N143" s="60"/>
      <c r="O143" s="60"/>
      <c r="P143" s="60"/>
      <c r="Q143" s="60"/>
      <c r="R143" s="60"/>
      <c r="S143" s="60"/>
      <c r="T143" s="153"/>
    </row>
    <row r="144" spans="1:29" ht="19.899999999999999" customHeight="1">
      <c r="A144" s="25"/>
      <c r="B144" s="41"/>
      <c r="C144" s="61"/>
      <c r="D144" s="61"/>
      <c r="E144" s="61"/>
      <c r="F144" s="61"/>
      <c r="G144" s="61"/>
      <c r="H144" s="61"/>
      <c r="I144" s="61"/>
      <c r="J144" s="61"/>
      <c r="K144" s="61"/>
      <c r="L144" s="61"/>
      <c r="M144" s="61"/>
      <c r="N144" s="61"/>
      <c r="O144" s="61"/>
      <c r="P144" s="61"/>
      <c r="Q144" s="61"/>
      <c r="R144" s="61"/>
      <c r="S144" s="61"/>
      <c r="T144" s="154"/>
    </row>
    <row r="145" spans="1:30" ht="19.899999999999999" customHeight="1">
      <c r="A145" s="25"/>
      <c r="B145" s="41"/>
      <c r="C145" s="61"/>
      <c r="D145" s="61"/>
      <c r="E145" s="61"/>
      <c r="F145" s="61"/>
      <c r="G145" s="61"/>
      <c r="H145" s="61"/>
      <c r="I145" s="61"/>
      <c r="J145" s="61"/>
      <c r="K145" s="61"/>
      <c r="L145" s="61"/>
      <c r="M145" s="61"/>
      <c r="N145" s="61"/>
      <c r="O145" s="61"/>
      <c r="P145" s="61"/>
      <c r="Q145" s="61"/>
      <c r="R145" s="61"/>
      <c r="S145" s="61"/>
      <c r="T145" s="154"/>
    </row>
    <row r="146" spans="1:30" ht="19.899999999999999" customHeight="1">
      <c r="A146" s="25"/>
      <c r="B146" s="41"/>
      <c r="C146" s="61"/>
      <c r="D146" s="61"/>
      <c r="E146" s="61"/>
      <c r="F146" s="61"/>
      <c r="G146" s="61"/>
      <c r="H146" s="61"/>
      <c r="I146" s="61"/>
      <c r="J146" s="61"/>
      <c r="K146" s="61"/>
      <c r="L146" s="61"/>
      <c r="M146" s="61"/>
      <c r="N146" s="61"/>
      <c r="O146" s="61"/>
      <c r="P146" s="61"/>
      <c r="Q146" s="61"/>
      <c r="R146" s="61"/>
      <c r="S146" s="61"/>
      <c r="T146" s="154"/>
    </row>
    <row r="147" spans="1:30" ht="19.899999999999999" customHeight="1">
      <c r="A147" s="25"/>
      <c r="B147" s="42"/>
      <c r="C147" s="62"/>
      <c r="D147" s="62"/>
      <c r="E147" s="62"/>
      <c r="F147" s="62"/>
      <c r="G147" s="62"/>
      <c r="H147" s="62"/>
      <c r="I147" s="62"/>
      <c r="J147" s="62"/>
      <c r="K147" s="62"/>
      <c r="L147" s="62"/>
      <c r="M147" s="62"/>
      <c r="N147" s="62"/>
      <c r="O147" s="62"/>
      <c r="P147" s="62"/>
      <c r="Q147" s="62"/>
      <c r="R147" s="62"/>
      <c r="S147" s="62"/>
      <c r="T147" s="155"/>
    </row>
    <row r="148" spans="1:30" s="3" customFormat="1" ht="19.899999999999999" customHeight="1">
      <c r="A148" s="24"/>
      <c r="C148" s="59"/>
      <c r="F148" s="24"/>
      <c r="G148" s="24"/>
      <c r="H148" s="24"/>
      <c r="I148" s="24"/>
      <c r="J148" s="24"/>
      <c r="K148" s="24"/>
      <c r="L148" s="24"/>
      <c r="W148" s="169"/>
      <c r="X148" s="169"/>
      <c r="Y148" s="169"/>
      <c r="AB148" s="169"/>
    </row>
    <row r="149" spans="1:30" s="3" customFormat="1" ht="19.899999999999999" customHeight="1">
      <c r="A149" s="24"/>
      <c r="B149" s="24" t="s">
        <v>287</v>
      </c>
      <c r="C149" s="59"/>
      <c r="F149" s="24"/>
      <c r="G149" s="24"/>
      <c r="H149" s="24"/>
      <c r="I149" s="24"/>
      <c r="J149" s="64" t="s">
        <v>199</v>
      </c>
      <c r="K149" s="24"/>
      <c r="L149" s="24"/>
      <c r="W149" s="169"/>
      <c r="X149" s="169"/>
      <c r="Y149" s="169"/>
      <c r="AB149" s="169"/>
    </row>
    <row r="150" spans="1:30" ht="19.899999999999999" customHeight="1">
      <c r="A150" s="25"/>
      <c r="B150" s="40"/>
      <c r="C150" s="60"/>
      <c r="D150" s="60"/>
      <c r="E150" s="60"/>
      <c r="F150" s="60"/>
      <c r="G150" s="60"/>
      <c r="H150" s="60"/>
      <c r="I150" s="60"/>
      <c r="J150" s="60"/>
      <c r="K150" s="60"/>
      <c r="L150" s="60"/>
      <c r="M150" s="60"/>
      <c r="N150" s="60"/>
      <c r="O150" s="60"/>
      <c r="P150" s="60"/>
      <c r="Q150" s="60"/>
      <c r="R150" s="60"/>
      <c r="S150" s="60"/>
      <c r="T150" s="153"/>
    </row>
    <row r="151" spans="1:30" ht="19.899999999999999" customHeight="1">
      <c r="A151" s="25"/>
      <c r="B151" s="41"/>
      <c r="C151" s="61"/>
      <c r="D151" s="61"/>
      <c r="E151" s="61"/>
      <c r="F151" s="61"/>
      <c r="G151" s="61"/>
      <c r="H151" s="61"/>
      <c r="I151" s="61"/>
      <c r="J151" s="61"/>
      <c r="K151" s="61"/>
      <c r="L151" s="61"/>
      <c r="M151" s="61"/>
      <c r="N151" s="61"/>
      <c r="O151" s="61"/>
      <c r="P151" s="61"/>
      <c r="Q151" s="61"/>
      <c r="R151" s="61"/>
      <c r="S151" s="61"/>
      <c r="T151" s="154"/>
    </row>
    <row r="152" spans="1:30" ht="19.899999999999999" customHeight="1">
      <c r="A152" s="25"/>
      <c r="B152" s="41"/>
      <c r="C152" s="61"/>
      <c r="D152" s="61"/>
      <c r="E152" s="61"/>
      <c r="F152" s="61"/>
      <c r="G152" s="61"/>
      <c r="H152" s="61"/>
      <c r="I152" s="61"/>
      <c r="J152" s="61"/>
      <c r="K152" s="61"/>
      <c r="L152" s="61"/>
      <c r="M152" s="61"/>
      <c r="N152" s="61"/>
      <c r="O152" s="61"/>
      <c r="P152" s="61"/>
      <c r="Q152" s="61"/>
      <c r="R152" s="61"/>
      <c r="S152" s="61"/>
      <c r="T152" s="154"/>
    </row>
    <row r="153" spans="1:30" ht="19.899999999999999" customHeight="1">
      <c r="A153" s="25"/>
      <c r="B153" s="41"/>
      <c r="C153" s="61"/>
      <c r="D153" s="61"/>
      <c r="E153" s="61"/>
      <c r="F153" s="61"/>
      <c r="G153" s="61"/>
      <c r="H153" s="61"/>
      <c r="I153" s="61"/>
      <c r="J153" s="61"/>
      <c r="K153" s="61"/>
      <c r="L153" s="61"/>
      <c r="M153" s="61"/>
      <c r="N153" s="61"/>
      <c r="O153" s="61"/>
      <c r="P153" s="61"/>
      <c r="Q153" s="61"/>
      <c r="R153" s="61"/>
      <c r="S153" s="61"/>
      <c r="T153" s="154"/>
    </row>
    <row r="154" spans="1:30" ht="19.899999999999999" customHeight="1">
      <c r="A154" s="25"/>
      <c r="B154" s="42"/>
      <c r="C154" s="62"/>
      <c r="D154" s="62"/>
      <c r="E154" s="62"/>
      <c r="F154" s="62"/>
      <c r="G154" s="62"/>
      <c r="H154" s="62"/>
      <c r="I154" s="62"/>
      <c r="J154" s="62"/>
      <c r="K154" s="62"/>
      <c r="L154" s="62"/>
      <c r="M154" s="62"/>
      <c r="N154" s="62"/>
      <c r="O154" s="62"/>
      <c r="P154" s="62"/>
      <c r="Q154" s="62"/>
      <c r="R154" s="62"/>
      <c r="S154" s="62"/>
      <c r="T154" s="155"/>
    </row>
    <row r="155" spans="1:30" s="3" customFormat="1" ht="15.75" customHeight="1">
      <c r="A155" s="24"/>
      <c r="C155" s="59"/>
      <c r="F155" s="24"/>
      <c r="G155" s="24"/>
      <c r="H155" s="24"/>
      <c r="I155" s="24"/>
      <c r="J155" s="24"/>
      <c r="K155" s="24"/>
      <c r="L155" s="24"/>
      <c r="W155" s="169"/>
      <c r="X155" s="169"/>
      <c r="Y155" s="169"/>
      <c r="AB155" s="169"/>
    </row>
    <row r="156" spans="1:30" s="3" customFormat="1" ht="16.149999999999999" customHeight="1">
      <c r="A156" s="24"/>
      <c r="E156" s="24"/>
      <c r="F156" s="24"/>
      <c r="G156" s="24"/>
      <c r="H156" s="24"/>
      <c r="I156" s="24"/>
      <c r="J156" s="24"/>
      <c r="K156" s="24"/>
      <c r="L156" s="24"/>
      <c r="W156" s="169"/>
      <c r="X156" s="169"/>
      <c r="Y156" s="169"/>
      <c r="AB156" s="169"/>
    </row>
    <row r="157" spans="1:30" s="2" customFormat="1" ht="13.5" customHeight="1">
      <c r="A157" s="14" t="s">
        <v>38</v>
      </c>
      <c r="B157" s="35"/>
      <c r="C157" s="63" t="s">
        <v>118</v>
      </c>
      <c r="D157" s="16"/>
      <c r="E157" s="16"/>
      <c r="F157" s="16"/>
      <c r="G157" s="16"/>
      <c r="H157" s="16"/>
      <c r="I157" s="16"/>
      <c r="J157" s="16"/>
      <c r="K157" s="16"/>
      <c r="L157" s="16"/>
      <c r="M157" s="16"/>
      <c r="N157" s="16"/>
      <c r="O157" s="16"/>
      <c r="P157" s="16"/>
      <c r="Q157" s="16"/>
      <c r="R157" s="16"/>
      <c r="S157" s="16"/>
      <c r="T157" s="16"/>
      <c r="U157" s="16"/>
      <c r="V157" s="163"/>
      <c r="W157" s="168"/>
      <c r="X157" s="168"/>
      <c r="Y157" s="168"/>
      <c r="Z157" s="163"/>
      <c r="AA157" s="163"/>
      <c r="AB157" s="168"/>
      <c r="AC157" s="163"/>
      <c r="AD157" s="163"/>
    </row>
    <row r="158" spans="1:30" s="2" customFormat="1" ht="13.5" customHeight="1">
      <c r="A158" s="26"/>
      <c r="B158" s="43"/>
      <c r="C158" s="63"/>
      <c r="D158" s="16"/>
      <c r="E158" s="16"/>
      <c r="F158" s="16"/>
      <c r="G158" s="16"/>
      <c r="H158" s="16"/>
      <c r="I158" s="16"/>
      <c r="J158" s="16"/>
      <c r="K158" s="16"/>
      <c r="L158" s="16"/>
      <c r="M158" s="16"/>
      <c r="N158" s="16"/>
      <c r="O158" s="16"/>
      <c r="P158" s="16"/>
      <c r="Q158" s="16"/>
      <c r="R158" s="16"/>
      <c r="S158" s="16"/>
      <c r="T158" s="16"/>
      <c r="U158" s="16"/>
      <c r="V158" s="163"/>
      <c r="W158" s="168"/>
      <c r="X158" s="168"/>
      <c r="Y158" s="168"/>
      <c r="Z158" s="163"/>
      <c r="AA158" s="163"/>
      <c r="AB158" s="168"/>
      <c r="AC158" s="163"/>
      <c r="AD158" s="163"/>
    </row>
    <row r="159" spans="1:30" s="2" customFormat="1" ht="13.5" customHeight="1">
      <c r="A159" s="15"/>
      <c r="B159" s="36"/>
      <c r="C159" s="63"/>
      <c r="D159" s="16"/>
      <c r="E159" s="16"/>
      <c r="F159" s="16"/>
      <c r="G159" s="16"/>
      <c r="H159" s="16"/>
      <c r="I159" s="16"/>
      <c r="J159" s="16"/>
      <c r="K159" s="16"/>
      <c r="L159" s="16"/>
      <c r="M159" s="16"/>
      <c r="N159" s="16"/>
      <c r="O159" s="16"/>
      <c r="P159" s="16"/>
      <c r="Q159" s="16"/>
      <c r="R159" s="16"/>
      <c r="S159" s="16"/>
      <c r="T159" s="16"/>
      <c r="U159" s="16"/>
      <c r="V159" s="163"/>
      <c r="W159" s="168"/>
      <c r="X159" s="168"/>
      <c r="Y159" s="168"/>
      <c r="Z159" s="163"/>
      <c r="AA159" s="163"/>
      <c r="AB159" s="168"/>
      <c r="AC159" s="163"/>
      <c r="AD159" s="163"/>
    </row>
    <row r="160" spans="1:30" s="2" customFormat="1" ht="4.9000000000000004" customHeight="1">
      <c r="A160" s="16"/>
      <c r="B160" s="16"/>
      <c r="D160" s="16"/>
      <c r="E160" s="16"/>
      <c r="F160" s="16"/>
      <c r="G160" s="16"/>
      <c r="H160" s="16"/>
      <c r="I160" s="16"/>
      <c r="J160" s="16"/>
      <c r="K160" s="16"/>
      <c r="L160" s="16"/>
      <c r="M160" s="16"/>
      <c r="N160" s="16"/>
      <c r="O160" s="16"/>
      <c r="P160" s="16"/>
      <c r="Q160" s="16"/>
      <c r="R160" s="16"/>
      <c r="S160" s="16"/>
      <c r="T160" s="16"/>
      <c r="U160" s="163"/>
      <c r="V160" s="163"/>
      <c r="W160" s="168"/>
      <c r="X160" s="168"/>
      <c r="Y160" s="168"/>
      <c r="Z160" s="163"/>
      <c r="AA160" s="163"/>
      <c r="AB160" s="168"/>
      <c r="AC160" s="163"/>
      <c r="AD160" s="163"/>
    </row>
    <row r="161" spans="1:39" s="2" customFormat="1" ht="19.899999999999999" customHeight="1">
      <c r="A161" s="17" t="s">
        <v>192</v>
      </c>
      <c r="D161" s="16"/>
      <c r="E161" s="16"/>
      <c r="F161" s="16"/>
      <c r="G161" s="16"/>
      <c r="H161" s="16"/>
      <c r="I161" s="16"/>
      <c r="J161" s="16"/>
      <c r="K161" s="16"/>
      <c r="L161" s="16"/>
      <c r="M161" s="16"/>
      <c r="N161" s="16"/>
      <c r="O161" s="16"/>
      <c r="P161" s="16"/>
      <c r="Q161" s="16"/>
      <c r="R161" s="16"/>
      <c r="S161" s="16"/>
      <c r="T161" s="16"/>
      <c r="U161" s="163"/>
      <c r="V161" s="163"/>
      <c r="W161" s="168"/>
      <c r="X161" s="168"/>
      <c r="Y161" s="168"/>
      <c r="Z161" s="163"/>
      <c r="AA161" s="163"/>
      <c r="AB161" s="168"/>
      <c r="AC161" s="163"/>
      <c r="AD161" s="163"/>
    </row>
    <row r="162" spans="1:39" ht="4.9000000000000004" customHeight="1">
      <c r="P162" s="24"/>
      <c r="R162" s="25"/>
      <c r="S162" s="25"/>
      <c r="T162" s="25"/>
    </row>
    <row r="163" spans="1:39" ht="19.899999999999999" customHeight="1">
      <c r="A163" s="27" t="s">
        <v>111</v>
      </c>
      <c r="B163" s="44"/>
      <c r="C163" s="44"/>
      <c r="D163" s="44"/>
      <c r="E163" s="44"/>
      <c r="F163" s="44"/>
      <c r="G163" s="44"/>
      <c r="H163" s="44"/>
      <c r="I163" s="44"/>
      <c r="J163" s="44"/>
      <c r="K163" s="44"/>
      <c r="L163" s="44"/>
      <c r="M163" s="44"/>
      <c r="N163" s="44"/>
      <c r="O163" s="44"/>
      <c r="P163" s="141"/>
      <c r="Q163" s="144" t="s">
        <v>51</v>
      </c>
      <c r="R163" s="144" t="s">
        <v>110</v>
      </c>
      <c r="S163" s="144" t="s">
        <v>28</v>
      </c>
      <c r="T163" s="144" t="s">
        <v>94</v>
      </c>
    </row>
    <row r="164" spans="1:39" s="3" customFormat="1" ht="19.899999999999999" customHeight="1">
      <c r="A164" s="28" t="s">
        <v>205</v>
      </c>
      <c r="B164" s="45"/>
      <c r="C164" s="45"/>
      <c r="D164" s="45"/>
      <c r="E164" s="79"/>
      <c r="F164" s="45"/>
      <c r="G164" s="45"/>
      <c r="H164" s="45"/>
      <c r="I164" s="45"/>
      <c r="J164" s="45"/>
      <c r="K164" s="45"/>
      <c r="L164" s="45"/>
      <c r="M164" s="45"/>
      <c r="N164" s="45"/>
      <c r="O164" s="45"/>
      <c r="P164" s="142"/>
      <c r="Q164" s="145" t="s">
        <v>29</v>
      </c>
      <c r="R164" s="145" t="s">
        <v>29</v>
      </c>
      <c r="S164" s="145" t="s">
        <v>29</v>
      </c>
      <c r="T164" s="145" t="s">
        <v>29</v>
      </c>
      <c r="W164" s="169" t="s">
        <v>150</v>
      </c>
      <c r="X164" s="169" t="s">
        <v>155</v>
      </c>
      <c r="Y164" s="124" t="str">
        <f t="shared" ref="Y164:Y175" si="4">IF(ISERROR(MATCH("■",Q164:T164,0)),"",4-MATCH("■",Q164:T164,0))</f>
        <v/>
      </c>
      <c r="Z164" s="3" t="e">
        <f t="shared" ref="Z164:Z175" si="5">VLOOKUP(Y164,$AB$164:$AC$168,2,FALSE)</f>
        <v>#N/A</v>
      </c>
      <c r="AB164" s="171">
        <v>3</v>
      </c>
      <c r="AC164" s="175" t="s">
        <v>51</v>
      </c>
      <c r="AL164" s="179">
        <v>12</v>
      </c>
      <c r="AM164" s="179" t="e">
        <f>HLOOKUP(Z164,#REF!,AL164,FALSE)</f>
        <v>#N/A</v>
      </c>
    </row>
    <row r="165" spans="1:39" s="3" customFormat="1" ht="19.899999999999999" customHeight="1">
      <c r="A165" s="28" t="s">
        <v>206</v>
      </c>
      <c r="B165" s="45"/>
      <c r="C165" s="45"/>
      <c r="D165" s="45"/>
      <c r="E165" s="79"/>
      <c r="F165" s="45"/>
      <c r="G165" s="45"/>
      <c r="H165" s="45"/>
      <c r="I165" s="45"/>
      <c r="J165" s="45"/>
      <c r="K165" s="45"/>
      <c r="L165" s="45"/>
      <c r="M165" s="45"/>
      <c r="N165" s="45"/>
      <c r="O165" s="45"/>
      <c r="P165" s="142"/>
      <c r="Q165" s="145" t="s">
        <v>29</v>
      </c>
      <c r="R165" s="145" t="s">
        <v>29</v>
      </c>
      <c r="S165" s="145" t="s">
        <v>29</v>
      </c>
      <c r="T165" s="145" t="s">
        <v>29</v>
      </c>
      <c r="W165" s="169" t="s">
        <v>150</v>
      </c>
      <c r="X165" s="169" t="s">
        <v>155</v>
      </c>
      <c r="Y165" s="124" t="str">
        <f t="shared" si="4"/>
        <v/>
      </c>
      <c r="Z165" s="3" t="e">
        <f t="shared" si="5"/>
        <v>#N/A</v>
      </c>
      <c r="AB165" s="172">
        <v>2</v>
      </c>
      <c r="AC165" s="176" t="s">
        <v>110</v>
      </c>
      <c r="AL165" s="179">
        <v>13</v>
      </c>
      <c r="AM165" s="179" t="e">
        <f>HLOOKUP(Z165,#REF!,AL165,FALSE)</f>
        <v>#N/A</v>
      </c>
    </row>
    <row r="166" spans="1:39" s="3" customFormat="1" ht="19.899999999999999" customHeight="1">
      <c r="A166" s="28" t="s">
        <v>76</v>
      </c>
      <c r="B166" s="45"/>
      <c r="C166" s="45"/>
      <c r="D166" s="45"/>
      <c r="E166" s="79"/>
      <c r="F166" s="45"/>
      <c r="G166" s="45"/>
      <c r="H166" s="45"/>
      <c r="I166" s="45"/>
      <c r="J166" s="45"/>
      <c r="K166" s="45"/>
      <c r="L166" s="45"/>
      <c r="M166" s="45"/>
      <c r="N166" s="45"/>
      <c r="O166" s="45"/>
      <c r="P166" s="142"/>
      <c r="Q166" s="145" t="s">
        <v>29</v>
      </c>
      <c r="R166" s="145" t="s">
        <v>29</v>
      </c>
      <c r="S166" s="145" t="s">
        <v>29</v>
      </c>
      <c r="T166" s="145" t="s">
        <v>29</v>
      </c>
      <c r="W166" s="169" t="s">
        <v>150</v>
      </c>
      <c r="X166" s="169" t="s">
        <v>155</v>
      </c>
      <c r="Y166" s="124" t="str">
        <f t="shared" si="4"/>
        <v/>
      </c>
      <c r="Z166" s="3" t="e">
        <f t="shared" si="5"/>
        <v>#N/A</v>
      </c>
      <c r="AB166" s="172">
        <v>1</v>
      </c>
      <c r="AC166" s="176" t="s">
        <v>28</v>
      </c>
      <c r="AL166" s="179">
        <v>14</v>
      </c>
      <c r="AM166" s="179" t="e">
        <f>HLOOKUP(Z166,#REF!,AL166,FALSE)</f>
        <v>#N/A</v>
      </c>
    </row>
    <row r="167" spans="1:39" s="3" customFormat="1" ht="19.899999999999999" customHeight="1">
      <c r="A167" s="28" t="s">
        <v>218</v>
      </c>
      <c r="B167" s="45"/>
      <c r="C167" s="45"/>
      <c r="D167" s="45"/>
      <c r="E167" s="79"/>
      <c r="F167" s="45"/>
      <c r="G167" s="45"/>
      <c r="H167" s="45"/>
      <c r="I167" s="45"/>
      <c r="J167" s="45"/>
      <c r="K167" s="45"/>
      <c r="L167" s="45"/>
      <c r="M167" s="45"/>
      <c r="N167" s="45"/>
      <c r="O167" s="45"/>
      <c r="P167" s="142"/>
      <c r="Q167" s="145" t="s">
        <v>29</v>
      </c>
      <c r="R167" s="145" t="s">
        <v>29</v>
      </c>
      <c r="S167" s="145" t="s">
        <v>29</v>
      </c>
      <c r="T167" s="145" t="s">
        <v>29</v>
      </c>
      <c r="W167" s="169" t="s">
        <v>150</v>
      </c>
      <c r="X167" s="169" t="s">
        <v>155</v>
      </c>
      <c r="Y167" s="124" t="str">
        <f t="shared" si="4"/>
        <v/>
      </c>
      <c r="Z167" s="3" t="e">
        <f t="shared" si="5"/>
        <v>#N/A</v>
      </c>
      <c r="AB167" s="172">
        <v>0</v>
      </c>
      <c r="AC167" s="176" t="s">
        <v>94</v>
      </c>
      <c r="AL167" s="179">
        <v>15</v>
      </c>
      <c r="AM167" s="179" t="e">
        <f>HLOOKUP(Z167,#REF!,AL167,FALSE)</f>
        <v>#N/A</v>
      </c>
    </row>
    <row r="168" spans="1:39" s="3" customFormat="1" ht="19.899999999999999" customHeight="1">
      <c r="A168" s="28" t="s">
        <v>56</v>
      </c>
      <c r="B168" s="45"/>
      <c r="C168" s="45"/>
      <c r="D168" s="45"/>
      <c r="E168" s="79"/>
      <c r="F168" s="45"/>
      <c r="G168" s="45"/>
      <c r="H168" s="45"/>
      <c r="I168" s="45"/>
      <c r="J168" s="45"/>
      <c r="K168" s="45"/>
      <c r="L168" s="45"/>
      <c r="M168" s="45"/>
      <c r="N168" s="45"/>
      <c r="O168" s="45"/>
      <c r="P168" s="142"/>
      <c r="Q168" s="145" t="s">
        <v>29</v>
      </c>
      <c r="R168" s="145" t="s">
        <v>29</v>
      </c>
      <c r="S168" s="145" t="s">
        <v>29</v>
      </c>
      <c r="T168" s="145" t="s">
        <v>29</v>
      </c>
      <c r="W168" s="169" t="s">
        <v>152</v>
      </c>
      <c r="X168" s="169" t="s">
        <v>155</v>
      </c>
      <c r="Y168" s="124" t="str">
        <f t="shared" si="4"/>
        <v/>
      </c>
      <c r="Z168" s="3" t="e">
        <f t="shared" si="5"/>
        <v>#N/A</v>
      </c>
      <c r="AB168" s="173"/>
      <c r="AC168" s="177"/>
      <c r="AL168" s="179">
        <v>16</v>
      </c>
      <c r="AM168" s="179" t="e">
        <f>HLOOKUP(Z168,#REF!,AL168,FALSE)</f>
        <v>#N/A</v>
      </c>
    </row>
    <row r="169" spans="1:39" s="3" customFormat="1" ht="19.899999999999999" customHeight="1">
      <c r="A169" s="28" t="s">
        <v>84</v>
      </c>
      <c r="B169" s="45"/>
      <c r="C169" s="45"/>
      <c r="D169" s="45"/>
      <c r="E169" s="79"/>
      <c r="F169" s="45"/>
      <c r="G169" s="45"/>
      <c r="H169" s="45"/>
      <c r="I169" s="45"/>
      <c r="J169" s="45"/>
      <c r="K169" s="45"/>
      <c r="L169" s="45"/>
      <c r="M169" s="45"/>
      <c r="N169" s="45"/>
      <c r="O169" s="45"/>
      <c r="P169" s="142"/>
      <c r="Q169" s="145" t="s">
        <v>29</v>
      </c>
      <c r="R169" s="145" t="s">
        <v>29</v>
      </c>
      <c r="S169" s="145" t="s">
        <v>29</v>
      </c>
      <c r="T169" s="145" t="s">
        <v>29</v>
      </c>
      <c r="W169" s="169" t="s">
        <v>152</v>
      </c>
      <c r="X169" s="169" t="s">
        <v>155</v>
      </c>
      <c r="Y169" s="124" t="str">
        <f t="shared" si="4"/>
        <v/>
      </c>
      <c r="Z169" s="3" t="e">
        <f t="shared" si="5"/>
        <v>#N/A</v>
      </c>
      <c r="AL169" s="179">
        <v>17</v>
      </c>
      <c r="AM169" s="179" t="e">
        <f>HLOOKUP(Z169,#REF!,AL169,FALSE)</f>
        <v>#N/A</v>
      </c>
    </row>
    <row r="170" spans="1:39" s="3" customFormat="1" ht="30" customHeight="1">
      <c r="A170" s="29" t="s">
        <v>126</v>
      </c>
      <c r="B170" s="46"/>
      <c r="C170" s="46"/>
      <c r="D170" s="46"/>
      <c r="E170" s="46"/>
      <c r="F170" s="46"/>
      <c r="G170" s="46"/>
      <c r="H170" s="46"/>
      <c r="I170" s="46"/>
      <c r="J170" s="46"/>
      <c r="K170" s="46"/>
      <c r="L170" s="46"/>
      <c r="M170" s="46"/>
      <c r="N170" s="46"/>
      <c r="O170" s="46"/>
      <c r="P170" s="143"/>
      <c r="Q170" s="145" t="s">
        <v>29</v>
      </c>
      <c r="R170" s="145" t="s">
        <v>29</v>
      </c>
      <c r="S170" s="145" t="s">
        <v>29</v>
      </c>
      <c r="T170" s="145" t="s">
        <v>29</v>
      </c>
      <c r="W170" s="169" t="s">
        <v>152</v>
      </c>
      <c r="X170" s="169" t="s">
        <v>155</v>
      </c>
      <c r="Y170" s="124" t="str">
        <f t="shared" si="4"/>
        <v/>
      </c>
      <c r="Z170" s="3" t="e">
        <f t="shared" si="5"/>
        <v>#N/A</v>
      </c>
      <c r="AL170" s="179">
        <v>18</v>
      </c>
      <c r="AM170" s="179" t="e">
        <f>HLOOKUP(Z170,#REF!,AL170,FALSE)</f>
        <v>#N/A</v>
      </c>
    </row>
    <row r="171" spans="1:39" s="3" customFormat="1" ht="30" customHeight="1">
      <c r="A171" s="29" t="s">
        <v>79</v>
      </c>
      <c r="B171" s="46"/>
      <c r="C171" s="46"/>
      <c r="D171" s="46"/>
      <c r="E171" s="46"/>
      <c r="F171" s="46"/>
      <c r="G171" s="46"/>
      <c r="H171" s="46"/>
      <c r="I171" s="46"/>
      <c r="J171" s="46"/>
      <c r="K171" s="46"/>
      <c r="L171" s="46"/>
      <c r="M171" s="46"/>
      <c r="N171" s="46"/>
      <c r="O171" s="46"/>
      <c r="P171" s="143"/>
      <c r="Q171" s="145" t="s">
        <v>29</v>
      </c>
      <c r="R171" s="145" t="s">
        <v>29</v>
      </c>
      <c r="S171" s="145" t="s">
        <v>29</v>
      </c>
      <c r="T171" s="145" t="s">
        <v>29</v>
      </c>
      <c r="W171" s="169" t="s">
        <v>153</v>
      </c>
      <c r="X171" s="169" t="s">
        <v>155</v>
      </c>
      <c r="Y171" s="124" t="str">
        <f t="shared" si="4"/>
        <v/>
      </c>
      <c r="Z171" s="3" t="e">
        <f t="shared" si="5"/>
        <v>#N/A</v>
      </c>
      <c r="AB171" s="169"/>
      <c r="AL171" s="179">
        <v>19</v>
      </c>
      <c r="AM171" s="179" t="e">
        <f>HLOOKUP(Z171,#REF!,AL171,FALSE)</f>
        <v>#N/A</v>
      </c>
    </row>
    <row r="172" spans="1:39" s="3" customFormat="1" ht="19.899999999999999" customHeight="1">
      <c r="A172" s="28" t="s">
        <v>88</v>
      </c>
      <c r="B172" s="45"/>
      <c r="C172" s="45"/>
      <c r="D172" s="45"/>
      <c r="E172" s="79"/>
      <c r="F172" s="45"/>
      <c r="G172" s="45"/>
      <c r="H172" s="45"/>
      <c r="I172" s="45"/>
      <c r="J172" s="45"/>
      <c r="K172" s="45"/>
      <c r="L172" s="45"/>
      <c r="M172" s="45"/>
      <c r="N172" s="45"/>
      <c r="O172" s="45"/>
      <c r="P172" s="142"/>
      <c r="Q172" s="145" t="s">
        <v>29</v>
      </c>
      <c r="R172" s="145" t="s">
        <v>29</v>
      </c>
      <c r="S172" s="145" t="s">
        <v>29</v>
      </c>
      <c r="T172" s="145" t="s">
        <v>29</v>
      </c>
      <c r="W172" s="169" t="s">
        <v>153</v>
      </c>
      <c r="X172" s="169" t="s">
        <v>155</v>
      </c>
      <c r="Y172" s="124" t="str">
        <f t="shared" si="4"/>
        <v/>
      </c>
      <c r="Z172" s="3" t="e">
        <f t="shared" si="5"/>
        <v>#N/A</v>
      </c>
      <c r="AB172" s="169"/>
      <c r="AL172" s="179">
        <v>20</v>
      </c>
      <c r="AM172" s="179" t="e">
        <f>HLOOKUP(Z172,#REF!,AL172,FALSE)</f>
        <v>#N/A</v>
      </c>
    </row>
    <row r="173" spans="1:39" s="3" customFormat="1" ht="30" customHeight="1">
      <c r="A173" s="29" t="s">
        <v>144</v>
      </c>
      <c r="B173" s="46"/>
      <c r="C173" s="46"/>
      <c r="D173" s="46"/>
      <c r="E173" s="46"/>
      <c r="F173" s="46"/>
      <c r="G173" s="46"/>
      <c r="H173" s="46"/>
      <c r="I173" s="46"/>
      <c r="J173" s="46"/>
      <c r="K173" s="46"/>
      <c r="L173" s="46"/>
      <c r="M173" s="46"/>
      <c r="N173" s="46"/>
      <c r="O173" s="46"/>
      <c r="P173" s="143"/>
      <c r="Q173" s="145" t="s">
        <v>29</v>
      </c>
      <c r="R173" s="145" t="s">
        <v>29</v>
      </c>
      <c r="S173" s="145" t="s">
        <v>29</v>
      </c>
      <c r="T173" s="145" t="s">
        <v>29</v>
      </c>
      <c r="W173" s="169" t="s">
        <v>153</v>
      </c>
      <c r="X173" s="169" t="s">
        <v>155</v>
      </c>
      <c r="Y173" s="124" t="str">
        <f t="shared" si="4"/>
        <v/>
      </c>
      <c r="Z173" s="3" t="e">
        <f t="shared" si="5"/>
        <v>#N/A</v>
      </c>
      <c r="AB173" s="169"/>
      <c r="AL173" s="179">
        <v>21</v>
      </c>
      <c r="AM173" s="179" t="e">
        <f>HLOOKUP(Z173,#REF!,AL173,FALSE)</f>
        <v>#N/A</v>
      </c>
    </row>
    <row r="174" spans="1:39" s="3" customFormat="1" ht="30" customHeight="1">
      <c r="A174" s="29" t="s">
        <v>42</v>
      </c>
      <c r="B174" s="46"/>
      <c r="C174" s="46"/>
      <c r="D174" s="46"/>
      <c r="E174" s="46"/>
      <c r="F174" s="46"/>
      <c r="G174" s="46"/>
      <c r="H174" s="46"/>
      <c r="I174" s="46"/>
      <c r="J174" s="46"/>
      <c r="K174" s="46"/>
      <c r="L174" s="46"/>
      <c r="M174" s="46"/>
      <c r="N174" s="46"/>
      <c r="O174" s="46"/>
      <c r="P174" s="143"/>
      <c r="Q174" s="145" t="s">
        <v>29</v>
      </c>
      <c r="R174" s="145" t="s">
        <v>29</v>
      </c>
      <c r="S174" s="145" t="s">
        <v>29</v>
      </c>
      <c r="T174" s="145" t="s">
        <v>29</v>
      </c>
      <c r="W174" s="169" t="s">
        <v>153</v>
      </c>
      <c r="X174" s="169" t="s">
        <v>155</v>
      </c>
      <c r="Y174" s="124" t="str">
        <f t="shared" si="4"/>
        <v/>
      </c>
      <c r="Z174" s="3" t="e">
        <f t="shared" si="5"/>
        <v>#N/A</v>
      </c>
      <c r="AB174" s="169"/>
      <c r="AL174" s="179">
        <v>22</v>
      </c>
      <c r="AM174" s="179" t="e">
        <f>HLOOKUP(Z174,#REF!,AL174,FALSE)</f>
        <v>#N/A</v>
      </c>
    </row>
    <row r="175" spans="1:39" s="3" customFormat="1" ht="30" customHeight="1">
      <c r="A175" s="29" t="s">
        <v>197</v>
      </c>
      <c r="B175" s="46"/>
      <c r="C175" s="46"/>
      <c r="D175" s="46"/>
      <c r="E175" s="46"/>
      <c r="F175" s="46"/>
      <c r="G175" s="46"/>
      <c r="H175" s="46"/>
      <c r="I175" s="46"/>
      <c r="J175" s="46"/>
      <c r="K175" s="46"/>
      <c r="L175" s="46"/>
      <c r="M175" s="46"/>
      <c r="N175" s="46"/>
      <c r="O175" s="46"/>
      <c r="P175" s="143"/>
      <c r="Q175" s="145" t="s">
        <v>29</v>
      </c>
      <c r="R175" s="145" t="s">
        <v>29</v>
      </c>
      <c r="S175" s="145" t="s">
        <v>29</v>
      </c>
      <c r="T175" s="145" t="s">
        <v>29</v>
      </c>
      <c r="W175" s="169" t="s">
        <v>153</v>
      </c>
      <c r="X175" s="169" t="s">
        <v>155</v>
      </c>
      <c r="Y175" s="124" t="str">
        <f t="shared" si="4"/>
        <v/>
      </c>
      <c r="Z175" s="3" t="e">
        <f t="shared" si="5"/>
        <v>#N/A</v>
      </c>
      <c r="AB175" s="169"/>
      <c r="AL175" s="179">
        <v>23</v>
      </c>
      <c r="AM175" s="179" t="e">
        <f>HLOOKUP(Z175,#REF!,AL175,FALSE)</f>
        <v>#N/A</v>
      </c>
    </row>
    <row r="176" spans="1:39" s="3" customFormat="1" ht="15" customHeight="1">
      <c r="B176" s="25" t="s">
        <v>51</v>
      </c>
      <c r="C176" s="24" t="s">
        <v>91</v>
      </c>
      <c r="D176" s="24"/>
      <c r="E176" s="24"/>
      <c r="F176" s="24"/>
      <c r="G176" s="24"/>
      <c r="H176" s="24"/>
      <c r="I176" s="24"/>
      <c r="J176" s="47"/>
      <c r="K176" s="47"/>
      <c r="L176" s="47"/>
      <c r="W176" s="169"/>
      <c r="X176" s="169"/>
      <c r="Y176" s="169"/>
      <c r="AB176" s="169"/>
    </row>
    <row r="177" spans="1:28" s="3" customFormat="1" ht="15" customHeight="1">
      <c r="B177" s="25" t="s">
        <v>110</v>
      </c>
      <c r="C177" s="24" t="s">
        <v>72</v>
      </c>
      <c r="D177" s="24"/>
      <c r="E177" s="24"/>
      <c r="F177" s="24"/>
      <c r="G177" s="24"/>
      <c r="H177" s="24"/>
      <c r="I177" s="24"/>
      <c r="J177" s="47"/>
      <c r="K177" s="47"/>
      <c r="L177" s="47"/>
      <c r="W177" s="169"/>
      <c r="X177" s="169"/>
      <c r="Y177" s="169"/>
      <c r="AB177" s="169"/>
    </row>
    <row r="178" spans="1:28" s="3" customFormat="1" ht="15" customHeight="1">
      <c r="B178" s="25" t="s">
        <v>28</v>
      </c>
      <c r="C178" s="24" t="s">
        <v>93</v>
      </c>
      <c r="D178" s="24"/>
      <c r="E178" s="24"/>
      <c r="F178" s="24"/>
      <c r="G178" s="24"/>
      <c r="H178" s="24"/>
      <c r="I178" s="24"/>
      <c r="J178" s="47"/>
      <c r="K178" s="47"/>
      <c r="L178" s="47"/>
      <c r="W178" s="169"/>
      <c r="X178" s="169"/>
      <c r="Y178" s="169"/>
      <c r="AB178" s="169"/>
    </row>
    <row r="179" spans="1:28" s="3" customFormat="1" ht="15" customHeight="1">
      <c r="B179" s="25" t="s">
        <v>94</v>
      </c>
      <c r="C179" s="24" t="s">
        <v>57</v>
      </c>
      <c r="D179" s="24"/>
      <c r="E179" s="24"/>
      <c r="F179" s="24"/>
      <c r="G179" s="24"/>
      <c r="H179" s="24"/>
      <c r="I179" s="24"/>
      <c r="J179" s="47"/>
      <c r="K179" s="47"/>
      <c r="L179" s="47"/>
      <c r="W179" s="169"/>
      <c r="X179" s="169"/>
      <c r="Y179" s="169"/>
      <c r="AB179" s="169"/>
    </row>
    <row r="181" spans="1:28" ht="14.25">
      <c r="A181" s="24" t="s">
        <v>48</v>
      </c>
    </row>
    <row r="182" spans="1:28" ht="6.75" customHeight="1"/>
    <row r="183" spans="1:28" s="2" customFormat="1" ht="18.75" customHeight="1">
      <c r="B183" s="47"/>
      <c r="F183" s="83" t="s">
        <v>140</v>
      </c>
      <c r="G183" s="99"/>
      <c r="H183" s="111"/>
      <c r="I183" s="24" t="s">
        <v>194</v>
      </c>
      <c r="W183" s="124"/>
      <c r="X183" s="124"/>
      <c r="Y183" s="124"/>
      <c r="AB183" s="124"/>
    </row>
    <row r="184" spans="1:28" s="2" customFormat="1" ht="6.75" customHeight="1">
      <c r="B184" s="47"/>
      <c r="W184" s="124"/>
      <c r="X184" s="124"/>
      <c r="Y184" s="124"/>
      <c r="AB184" s="124"/>
    </row>
    <row r="185" spans="1:28" s="2" customFormat="1" ht="18.75" customHeight="1">
      <c r="B185" s="47"/>
      <c r="F185" s="84" t="s">
        <v>67</v>
      </c>
      <c r="G185" s="100"/>
      <c r="H185" s="112"/>
      <c r="I185" s="24" t="s">
        <v>40</v>
      </c>
      <c r="W185" s="124"/>
      <c r="X185" s="124"/>
      <c r="Y185" s="124"/>
      <c r="AB185" s="124"/>
    </row>
    <row r="186" spans="1:28" s="2" customFormat="1" ht="6.75" customHeight="1">
      <c r="B186" s="47"/>
      <c r="W186" s="124"/>
      <c r="X186" s="124"/>
      <c r="Y186" s="124"/>
      <c r="AB186" s="124"/>
    </row>
    <row r="187" spans="1:28" s="2" customFormat="1" ht="18.75" customHeight="1">
      <c r="B187" s="47"/>
      <c r="F187" s="85" t="s">
        <v>73</v>
      </c>
      <c r="G187" s="101"/>
      <c r="H187" s="113"/>
      <c r="I187" s="24" t="s">
        <v>24</v>
      </c>
      <c r="W187" s="124"/>
      <c r="X187" s="124"/>
      <c r="Y187" s="124"/>
      <c r="AB187" s="124"/>
    </row>
    <row r="188" spans="1:28" s="2" customFormat="1" ht="6.75" customHeight="1">
      <c r="B188" s="47"/>
      <c r="W188" s="124"/>
      <c r="X188" s="124"/>
      <c r="Y188" s="124"/>
      <c r="AB188" s="124"/>
    </row>
    <row r="189" spans="1:28" s="2" customFormat="1" ht="18.75" customHeight="1">
      <c r="B189" s="47"/>
      <c r="F189" s="86" t="s">
        <v>26</v>
      </c>
      <c r="G189" s="102"/>
      <c r="H189" s="114"/>
      <c r="I189" s="24" t="s">
        <v>83</v>
      </c>
      <c r="W189" s="124"/>
      <c r="X189" s="124"/>
      <c r="Y189" s="124"/>
      <c r="AB189" s="124"/>
    </row>
    <row r="190" spans="1:28" s="2" customFormat="1" ht="6.75" customHeight="1">
      <c r="B190" s="47"/>
      <c r="W190" s="124"/>
      <c r="X190" s="124"/>
      <c r="Y190" s="124"/>
      <c r="AB190" s="124"/>
    </row>
    <row r="191" spans="1:28" s="2" customFormat="1" ht="18.75" customHeight="1">
      <c r="B191" s="47"/>
      <c r="F191" s="87" t="s">
        <v>77</v>
      </c>
      <c r="G191" s="103"/>
      <c r="H191" s="115"/>
      <c r="I191" s="24" t="s">
        <v>81</v>
      </c>
      <c r="W191" s="124"/>
      <c r="X191" s="124"/>
      <c r="Y191" s="124"/>
      <c r="AB191" s="124"/>
    </row>
    <row r="192" spans="1:28" s="2" customFormat="1" ht="6.75" customHeight="1">
      <c r="B192" s="47"/>
      <c r="W192" s="124"/>
      <c r="X192" s="124"/>
      <c r="Y192" s="124"/>
      <c r="AB192" s="124"/>
    </row>
    <row r="193" spans="1:39" s="2" customFormat="1" ht="18.75" customHeight="1">
      <c r="B193" s="47"/>
      <c r="F193" s="88" t="s">
        <v>80</v>
      </c>
      <c r="G193" s="104"/>
      <c r="H193" s="116"/>
      <c r="I193" s="24" t="s">
        <v>10</v>
      </c>
      <c r="W193" s="124"/>
      <c r="X193" s="124"/>
      <c r="Y193" s="124"/>
      <c r="AB193" s="124"/>
    </row>
    <row r="194" spans="1:39" s="2" customFormat="1" ht="13.5" customHeight="1">
      <c r="A194" s="12" t="s">
        <v>69</v>
      </c>
      <c r="B194" s="33"/>
      <c r="C194" s="57" t="s">
        <v>122</v>
      </c>
      <c r="D194" s="70"/>
      <c r="E194" s="70"/>
      <c r="F194" s="70"/>
      <c r="G194" s="70"/>
      <c r="H194" s="70"/>
      <c r="I194" s="70"/>
      <c r="J194" s="70"/>
      <c r="K194" s="70"/>
      <c r="L194" s="70"/>
      <c r="M194" s="70"/>
      <c r="N194" s="70"/>
      <c r="O194" s="70"/>
      <c r="P194" s="70"/>
      <c r="Q194" s="70"/>
      <c r="R194" s="70"/>
      <c r="S194" s="70"/>
      <c r="T194" s="70"/>
      <c r="U194" s="161"/>
      <c r="W194" s="124"/>
      <c r="X194" s="124"/>
      <c r="Y194" s="124"/>
      <c r="AB194" s="124"/>
    </row>
    <row r="195" spans="1:39" s="2" customFormat="1" ht="13.5" customHeight="1">
      <c r="A195" s="13"/>
      <c r="B195" s="34"/>
      <c r="C195" s="58"/>
      <c r="D195" s="71"/>
      <c r="E195" s="71"/>
      <c r="F195" s="71"/>
      <c r="G195" s="71"/>
      <c r="H195" s="71"/>
      <c r="I195" s="71"/>
      <c r="J195" s="71"/>
      <c r="K195" s="71"/>
      <c r="L195" s="71"/>
      <c r="M195" s="71"/>
      <c r="N195" s="71"/>
      <c r="O195" s="71"/>
      <c r="P195" s="71"/>
      <c r="Q195" s="71"/>
      <c r="R195" s="71"/>
      <c r="S195" s="71"/>
      <c r="T195" s="71"/>
      <c r="U195" s="162"/>
      <c r="W195" s="124"/>
      <c r="X195" s="124"/>
      <c r="Y195" s="124"/>
      <c r="AB195" s="124"/>
    </row>
    <row r="196" spans="1:39" s="2" customFormat="1" ht="4.9000000000000004" customHeight="1">
      <c r="A196" s="16"/>
      <c r="B196" s="16"/>
      <c r="D196" s="16"/>
      <c r="E196" s="16"/>
      <c r="F196" s="16"/>
      <c r="G196" s="16"/>
      <c r="H196" s="16"/>
      <c r="I196" s="16"/>
      <c r="J196" s="16"/>
      <c r="K196" s="16"/>
      <c r="L196" s="16"/>
      <c r="M196" s="16"/>
      <c r="N196" s="16"/>
      <c r="O196" s="16"/>
      <c r="P196" s="16"/>
      <c r="Q196" s="16"/>
      <c r="R196" s="16"/>
      <c r="S196" s="16"/>
      <c r="T196" s="16"/>
      <c r="W196" s="124"/>
      <c r="X196" s="124"/>
      <c r="Y196" s="124"/>
      <c r="AB196" s="124"/>
    </row>
    <row r="197" spans="1:39" s="2" customFormat="1" ht="36" customHeight="1">
      <c r="A197" s="23" t="s">
        <v>250</v>
      </c>
      <c r="B197" s="23"/>
      <c r="C197" s="23"/>
      <c r="D197" s="23"/>
      <c r="E197" s="23"/>
      <c r="F197" s="23"/>
      <c r="G197" s="23"/>
      <c r="H197" s="23"/>
      <c r="I197" s="23"/>
      <c r="J197" s="23"/>
      <c r="K197" s="23"/>
      <c r="L197" s="23"/>
      <c r="M197" s="23"/>
      <c r="N197" s="23"/>
      <c r="O197" s="23"/>
      <c r="P197" s="23"/>
      <c r="Q197" s="23"/>
      <c r="R197" s="23"/>
      <c r="S197" s="23"/>
      <c r="T197" s="23"/>
      <c r="U197" s="23"/>
      <c r="W197" s="124"/>
      <c r="X197" s="124"/>
      <c r="Y197" s="124"/>
      <c r="AB197" s="124"/>
    </row>
    <row r="198" spans="1:39" ht="4.9000000000000004" customHeight="1">
      <c r="P198" s="24"/>
      <c r="R198" s="25"/>
      <c r="S198" s="25"/>
      <c r="T198" s="25"/>
    </row>
    <row r="199" spans="1:39" s="2" customFormat="1" ht="127.5" customHeight="1">
      <c r="A199" s="23" t="s">
        <v>305</v>
      </c>
      <c r="B199" s="23"/>
      <c r="C199" s="23"/>
      <c r="D199" s="23"/>
      <c r="E199" s="23"/>
      <c r="F199" s="23"/>
      <c r="G199" s="23"/>
      <c r="H199" s="23"/>
      <c r="I199" s="23"/>
      <c r="J199" s="23"/>
      <c r="K199" s="23"/>
      <c r="L199" s="23"/>
      <c r="M199" s="23"/>
      <c r="N199" s="23"/>
      <c r="O199" s="23"/>
      <c r="P199" s="23"/>
      <c r="Q199" s="23"/>
      <c r="R199" s="23"/>
      <c r="S199" s="23"/>
      <c r="T199" s="23"/>
      <c r="U199" s="23"/>
      <c r="W199" s="124"/>
      <c r="X199" s="124"/>
      <c r="Y199" s="124"/>
      <c r="AB199" s="124"/>
    </row>
    <row r="200" spans="1:39" ht="16.5" customHeight="1">
      <c r="P200" s="24"/>
      <c r="R200" s="25"/>
      <c r="S200" s="25"/>
      <c r="T200" s="25"/>
    </row>
    <row r="201" spans="1:39" s="2" customFormat="1" ht="34.9" customHeight="1">
      <c r="A201" s="27" t="s">
        <v>90</v>
      </c>
      <c r="B201" s="44"/>
      <c r="C201" s="44"/>
      <c r="D201" s="44"/>
      <c r="E201" s="44"/>
      <c r="F201" s="44"/>
      <c r="G201" s="44"/>
      <c r="H201" s="44"/>
      <c r="I201" s="44"/>
      <c r="J201" s="44"/>
      <c r="K201" s="44"/>
      <c r="L201" s="44"/>
      <c r="M201" s="44"/>
      <c r="N201" s="44"/>
      <c r="O201" s="44"/>
      <c r="P201" s="144" t="s">
        <v>51</v>
      </c>
      <c r="Q201" s="144" t="s">
        <v>110</v>
      </c>
      <c r="R201" s="144" t="s">
        <v>28</v>
      </c>
      <c r="S201" s="144" t="s">
        <v>94</v>
      </c>
      <c r="T201" s="156"/>
      <c r="U201" s="164" t="s">
        <v>278</v>
      </c>
      <c r="W201" s="124"/>
      <c r="X201" s="124"/>
      <c r="Y201" s="124"/>
      <c r="AB201" s="124"/>
    </row>
    <row r="202" spans="1:39" s="2" customFormat="1" ht="20.25" customHeight="1">
      <c r="A202" s="28" t="s">
        <v>108</v>
      </c>
      <c r="B202" s="45"/>
      <c r="C202" s="45"/>
      <c r="D202" s="45"/>
      <c r="E202" s="79"/>
      <c r="F202" s="45"/>
      <c r="G202" s="45"/>
      <c r="H202" s="45"/>
      <c r="I202" s="45"/>
      <c r="J202" s="45"/>
      <c r="K202" s="45"/>
      <c r="L202" s="45"/>
      <c r="M202" s="45"/>
      <c r="N202" s="45"/>
      <c r="O202" s="45"/>
      <c r="P202" s="145" t="s">
        <v>29</v>
      </c>
      <c r="Q202" s="145" t="s">
        <v>29</v>
      </c>
      <c r="R202" s="145" t="s">
        <v>29</v>
      </c>
      <c r="S202" s="145" t="s">
        <v>29</v>
      </c>
      <c r="T202" s="157"/>
      <c r="U202" s="165" t="s">
        <v>29</v>
      </c>
      <c r="W202" s="124" t="s">
        <v>150</v>
      </c>
      <c r="X202" s="124" t="s">
        <v>156</v>
      </c>
      <c r="Y202" s="124" t="str">
        <f t="shared" ref="Y202:Y213" si="6">IF(ISERROR(MATCH("■",P202:S202,0)),"",4-MATCH("■",P202:S202,0))</f>
        <v/>
      </c>
      <c r="Z202" s="124" t="e">
        <f t="shared" ref="Z202:Z213" ca="1" si="7">IF(Y202="-","-",OFFSET($P$201,0,3-Y202))</f>
        <v>#VALUE!</v>
      </c>
      <c r="AA202" s="124"/>
      <c r="AB202" s="171">
        <v>3</v>
      </c>
      <c r="AC202" s="175" t="s">
        <v>51</v>
      </c>
      <c r="AF202" s="169">
        <f t="shared" ref="AF202:AF213" si="8">IF(U202="■",1,0)</f>
        <v>0</v>
      </c>
      <c r="AG202" s="3" t="str">
        <f t="shared" ref="AG202:AG213" si="9">IF(ISERROR(VLOOKUP(AF202,$AI$202:$AJ$202,2,FALSE)),"",VLOOKUP(AF202,$AI$202:$AJ$202,2,FALSE))</f>
        <v/>
      </c>
      <c r="AI202" s="174">
        <v>1</v>
      </c>
      <c r="AJ202" s="142" t="s">
        <v>299</v>
      </c>
      <c r="AL202" s="179">
        <v>25</v>
      </c>
      <c r="AM202" s="179" t="e">
        <f ca="1">HLOOKUP(Z202,#REF!,AL202,FALSE)</f>
        <v>#VALUE!</v>
      </c>
    </row>
    <row r="203" spans="1:39" s="2" customFormat="1" ht="20.25" customHeight="1">
      <c r="A203" s="28" t="s">
        <v>105</v>
      </c>
      <c r="B203" s="45"/>
      <c r="C203" s="45"/>
      <c r="D203" s="45"/>
      <c r="E203" s="79"/>
      <c r="F203" s="45"/>
      <c r="G203" s="45"/>
      <c r="H203" s="45"/>
      <c r="I203" s="45"/>
      <c r="J203" s="45"/>
      <c r="K203" s="45"/>
      <c r="L203" s="45"/>
      <c r="M203" s="45"/>
      <c r="N203" s="45"/>
      <c r="O203" s="45"/>
      <c r="P203" s="145" t="s">
        <v>29</v>
      </c>
      <c r="Q203" s="145" t="s">
        <v>29</v>
      </c>
      <c r="R203" s="145" t="s">
        <v>29</v>
      </c>
      <c r="S203" s="145" t="s">
        <v>29</v>
      </c>
      <c r="T203" s="157"/>
      <c r="U203" s="165" t="s">
        <v>29</v>
      </c>
      <c r="W203" s="124" t="s">
        <v>150</v>
      </c>
      <c r="X203" s="124" t="s">
        <v>156</v>
      </c>
      <c r="Y203" s="124" t="str">
        <f t="shared" si="6"/>
        <v/>
      </c>
      <c r="Z203" s="124" t="e">
        <f t="shared" ca="1" si="7"/>
        <v>#VALUE!</v>
      </c>
      <c r="AB203" s="172">
        <v>2</v>
      </c>
      <c r="AC203" s="176" t="s">
        <v>110</v>
      </c>
      <c r="AF203" s="169">
        <f t="shared" si="8"/>
        <v>0</v>
      </c>
      <c r="AG203" s="3" t="str">
        <f t="shared" si="9"/>
        <v/>
      </c>
      <c r="AL203" s="179">
        <v>26</v>
      </c>
      <c r="AM203" s="179" t="e">
        <f ca="1">HLOOKUP(Z203,#REF!,AL203,FALSE)</f>
        <v>#VALUE!</v>
      </c>
    </row>
    <row r="204" spans="1:39" s="2" customFormat="1" ht="20.25" customHeight="1">
      <c r="A204" s="28" t="s">
        <v>109</v>
      </c>
      <c r="B204" s="45"/>
      <c r="C204" s="45"/>
      <c r="D204" s="45"/>
      <c r="E204" s="79"/>
      <c r="F204" s="45"/>
      <c r="G204" s="45"/>
      <c r="H204" s="45"/>
      <c r="I204" s="45"/>
      <c r="J204" s="45"/>
      <c r="K204" s="45"/>
      <c r="L204" s="45"/>
      <c r="M204" s="45"/>
      <c r="N204" s="45"/>
      <c r="O204" s="45"/>
      <c r="P204" s="145" t="s">
        <v>29</v>
      </c>
      <c r="Q204" s="145" t="s">
        <v>29</v>
      </c>
      <c r="R204" s="145" t="s">
        <v>29</v>
      </c>
      <c r="S204" s="145" t="s">
        <v>29</v>
      </c>
      <c r="T204" s="157"/>
      <c r="U204" s="165" t="s">
        <v>29</v>
      </c>
      <c r="W204" s="124" t="s">
        <v>152</v>
      </c>
      <c r="X204" s="124" t="s">
        <v>156</v>
      </c>
      <c r="Y204" s="124" t="str">
        <f t="shared" si="6"/>
        <v/>
      </c>
      <c r="Z204" s="124" t="e">
        <f t="shared" ca="1" si="7"/>
        <v>#VALUE!</v>
      </c>
      <c r="AB204" s="172">
        <v>1</v>
      </c>
      <c r="AC204" s="176" t="s">
        <v>28</v>
      </c>
      <c r="AF204" s="169">
        <f t="shared" si="8"/>
        <v>0</v>
      </c>
      <c r="AG204" s="3" t="str">
        <f t="shared" si="9"/>
        <v/>
      </c>
      <c r="AL204" s="179">
        <v>27</v>
      </c>
      <c r="AM204" s="179" t="e">
        <f ca="1">HLOOKUP(Z204,#REF!,AL204,FALSE)</f>
        <v>#VALUE!</v>
      </c>
    </row>
    <row r="205" spans="1:39" s="2" customFormat="1" ht="20.25" customHeight="1">
      <c r="A205" s="28" t="s">
        <v>106</v>
      </c>
      <c r="B205" s="45"/>
      <c r="C205" s="45"/>
      <c r="D205" s="45"/>
      <c r="E205" s="79"/>
      <c r="F205" s="45"/>
      <c r="G205" s="45"/>
      <c r="H205" s="45"/>
      <c r="I205" s="45"/>
      <c r="J205" s="45"/>
      <c r="K205" s="45"/>
      <c r="L205" s="45"/>
      <c r="M205" s="45"/>
      <c r="N205" s="45"/>
      <c r="O205" s="45"/>
      <c r="P205" s="145" t="s">
        <v>29</v>
      </c>
      <c r="Q205" s="145" t="s">
        <v>29</v>
      </c>
      <c r="R205" s="145" t="s">
        <v>29</v>
      </c>
      <c r="S205" s="145" t="s">
        <v>29</v>
      </c>
      <c r="T205" s="157"/>
      <c r="U205" s="165" t="s">
        <v>29</v>
      </c>
      <c r="W205" s="124" t="s">
        <v>152</v>
      </c>
      <c r="X205" s="124" t="s">
        <v>156</v>
      </c>
      <c r="Y205" s="124" t="str">
        <f t="shared" si="6"/>
        <v/>
      </c>
      <c r="Z205" s="124" t="e">
        <f t="shared" ca="1" si="7"/>
        <v>#VALUE!</v>
      </c>
      <c r="AB205" s="172">
        <v>0</v>
      </c>
      <c r="AC205" s="176" t="s">
        <v>94</v>
      </c>
      <c r="AF205" s="169">
        <f t="shared" si="8"/>
        <v>0</v>
      </c>
      <c r="AG205" s="3" t="str">
        <f t="shared" si="9"/>
        <v/>
      </c>
      <c r="AL205" s="179">
        <v>28</v>
      </c>
      <c r="AM205" s="179" t="e">
        <f ca="1">HLOOKUP(Z205,#REF!,AL205,FALSE)</f>
        <v>#VALUE!</v>
      </c>
    </row>
    <row r="206" spans="1:39" s="2" customFormat="1" ht="20.25" customHeight="1">
      <c r="A206" s="28" t="s">
        <v>96</v>
      </c>
      <c r="B206" s="45"/>
      <c r="C206" s="45"/>
      <c r="D206" s="45"/>
      <c r="E206" s="79"/>
      <c r="F206" s="45"/>
      <c r="G206" s="45"/>
      <c r="H206" s="45"/>
      <c r="I206" s="45"/>
      <c r="J206" s="45"/>
      <c r="K206" s="45"/>
      <c r="L206" s="45"/>
      <c r="M206" s="45"/>
      <c r="N206" s="45"/>
      <c r="O206" s="45"/>
      <c r="P206" s="145" t="s">
        <v>29</v>
      </c>
      <c r="Q206" s="145" t="s">
        <v>29</v>
      </c>
      <c r="R206" s="145" t="s">
        <v>29</v>
      </c>
      <c r="S206" s="145" t="s">
        <v>29</v>
      </c>
      <c r="T206" s="157"/>
      <c r="U206" s="165" t="s">
        <v>29</v>
      </c>
      <c r="W206" s="124" t="s">
        <v>152</v>
      </c>
      <c r="X206" s="124" t="s">
        <v>156</v>
      </c>
      <c r="Y206" s="124" t="str">
        <f t="shared" si="6"/>
        <v/>
      </c>
      <c r="Z206" s="124" t="e">
        <f t="shared" ca="1" si="7"/>
        <v>#VALUE!</v>
      </c>
      <c r="AB206" s="173"/>
      <c r="AC206" s="177"/>
      <c r="AF206" s="169">
        <f t="shared" si="8"/>
        <v>0</v>
      </c>
      <c r="AG206" s="3" t="str">
        <f t="shared" si="9"/>
        <v/>
      </c>
      <c r="AL206" s="179">
        <v>29</v>
      </c>
      <c r="AM206" s="179" t="e">
        <f ca="1">HLOOKUP(Z206,#REF!,AL206,FALSE)</f>
        <v>#VALUE!</v>
      </c>
    </row>
    <row r="207" spans="1:39" s="2" customFormat="1" ht="20.25" customHeight="1">
      <c r="A207" s="28" t="s">
        <v>97</v>
      </c>
      <c r="B207" s="45"/>
      <c r="C207" s="45"/>
      <c r="D207" s="45"/>
      <c r="E207" s="79"/>
      <c r="F207" s="45"/>
      <c r="G207" s="45"/>
      <c r="H207" s="45"/>
      <c r="I207" s="45"/>
      <c r="J207" s="45"/>
      <c r="K207" s="45"/>
      <c r="L207" s="45"/>
      <c r="M207" s="45"/>
      <c r="N207" s="45"/>
      <c r="O207" s="45"/>
      <c r="P207" s="145" t="s">
        <v>29</v>
      </c>
      <c r="Q207" s="145" t="s">
        <v>29</v>
      </c>
      <c r="R207" s="145" t="s">
        <v>29</v>
      </c>
      <c r="S207" s="145" t="s">
        <v>29</v>
      </c>
      <c r="T207" s="157"/>
      <c r="U207" s="165" t="s">
        <v>29</v>
      </c>
      <c r="W207" s="124" t="s">
        <v>152</v>
      </c>
      <c r="X207" s="124" t="s">
        <v>156</v>
      </c>
      <c r="Y207" s="124" t="str">
        <f t="shared" si="6"/>
        <v/>
      </c>
      <c r="Z207" s="124" t="e">
        <f t="shared" ca="1" si="7"/>
        <v>#VALUE!</v>
      </c>
      <c r="AB207" s="124"/>
      <c r="AF207" s="169">
        <f t="shared" si="8"/>
        <v>0</v>
      </c>
      <c r="AG207" s="3" t="str">
        <f t="shared" si="9"/>
        <v/>
      </c>
      <c r="AL207" s="179">
        <v>30</v>
      </c>
      <c r="AM207" s="179" t="e">
        <f ca="1">HLOOKUP(Z207,#REF!,AL207,FALSE)</f>
        <v>#VALUE!</v>
      </c>
    </row>
    <row r="208" spans="1:39" s="2" customFormat="1" ht="20.25" customHeight="1">
      <c r="A208" s="28" t="s">
        <v>98</v>
      </c>
      <c r="B208" s="45"/>
      <c r="C208" s="45"/>
      <c r="D208" s="45"/>
      <c r="E208" s="79"/>
      <c r="F208" s="45"/>
      <c r="G208" s="45"/>
      <c r="H208" s="45"/>
      <c r="I208" s="45"/>
      <c r="J208" s="45"/>
      <c r="K208" s="45"/>
      <c r="L208" s="45"/>
      <c r="M208" s="45"/>
      <c r="N208" s="45"/>
      <c r="O208" s="45"/>
      <c r="P208" s="145" t="s">
        <v>29</v>
      </c>
      <c r="Q208" s="145" t="s">
        <v>29</v>
      </c>
      <c r="R208" s="145" t="s">
        <v>29</v>
      </c>
      <c r="S208" s="145" t="s">
        <v>29</v>
      </c>
      <c r="T208" s="157"/>
      <c r="U208" s="165" t="s">
        <v>29</v>
      </c>
      <c r="W208" s="124" t="s">
        <v>152</v>
      </c>
      <c r="X208" s="124" t="s">
        <v>156</v>
      </c>
      <c r="Y208" s="124" t="str">
        <f t="shared" si="6"/>
        <v/>
      </c>
      <c r="Z208" s="124" t="e">
        <f t="shared" ca="1" si="7"/>
        <v>#VALUE!</v>
      </c>
      <c r="AB208" s="124"/>
      <c r="AF208" s="169">
        <f t="shared" si="8"/>
        <v>0</v>
      </c>
      <c r="AG208" s="3" t="str">
        <f t="shared" si="9"/>
        <v/>
      </c>
      <c r="AL208" s="179">
        <v>31</v>
      </c>
      <c r="AM208" s="179" t="e">
        <f ca="1">HLOOKUP(Z208,#REF!,AL208,FALSE)</f>
        <v>#VALUE!</v>
      </c>
    </row>
    <row r="209" spans="1:39" s="2" customFormat="1" ht="20.25" customHeight="1">
      <c r="A209" s="28" t="s">
        <v>157</v>
      </c>
      <c r="B209" s="45"/>
      <c r="C209" s="45"/>
      <c r="D209" s="45"/>
      <c r="E209" s="79"/>
      <c r="F209" s="45"/>
      <c r="G209" s="45"/>
      <c r="H209" s="45"/>
      <c r="I209" s="45"/>
      <c r="J209" s="45"/>
      <c r="K209" s="45"/>
      <c r="L209" s="45"/>
      <c r="M209" s="45"/>
      <c r="N209" s="45"/>
      <c r="O209" s="45"/>
      <c r="P209" s="145" t="s">
        <v>29</v>
      </c>
      <c r="Q209" s="145" t="s">
        <v>29</v>
      </c>
      <c r="R209" s="145" t="s">
        <v>29</v>
      </c>
      <c r="S209" s="145" t="s">
        <v>29</v>
      </c>
      <c r="T209" s="157"/>
      <c r="U209" s="165" t="s">
        <v>29</v>
      </c>
      <c r="W209" s="124" t="s">
        <v>153</v>
      </c>
      <c r="X209" s="124" t="s">
        <v>156</v>
      </c>
      <c r="Y209" s="124" t="str">
        <f t="shared" si="6"/>
        <v/>
      </c>
      <c r="Z209" s="124" t="e">
        <f t="shared" ca="1" si="7"/>
        <v>#VALUE!</v>
      </c>
      <c r="AB209" s="124"/>
      <c r="AF209" s="169">
        <f t="shared" si="8"/>
        <v>0</v>
      </c>
      <c r="AG209" s="3" t="str">
        <f t="shared" si="9"/>
        <v/>
      </c>
      <c r="AL209" s="179">
        <v>32</v>
      </c>
      <c r="AM209" s="179" t="e">
        <f ca="1">HLOOKUP(Z209,#REF!,AL209,FALSE)</f>
        <v>#VALUE!</v>
      </c>
    </row>
    <row r="210" spans="1:39" s="2" customFormat="1" ht="20.25" customHeight="1">
      <c r="A210" s="28" t="s">
        <v>101</v>
      </c>
      <c r="B210" s="45"/>
      <c r="C210" s="45"/>
      <c r="D210" s="45"/>
      <c r="E210" s="79"/>
      <c r="F210" s="45"/>
      <c r="G210" s="45"/>
      <c r="H210" s="45"/>
      <c r="I210" s="45"/>
      <c r="J210" s="45"/>
      <c r="K210" s="45"/>
      <c r="L210" s="45"/>
      <c r="M210" s="45"/>
      <c r="N210" s="45"/>
      <c r="O210" s="45"/>
      <c r="P210" s="145" t="s">
        <v>29</v>
      </c>
      <c r="Q210" s="145" t="s">
        <v>29</v>
      </c>
      <c r="R210" s="145" t="s">
        <v>29</v>
      </c>
      <c r="S210" s="145" t="s">
        <v>29</v>
      </c>
      <c r="T210" s="157"/>
      <c r="U210" s="165" t="s">
        <v>29</v>
      </c>
      <c r="W210" s="124" t="s">
        <v>153</v>
      </c>
      <c r="X210" s="124" t="s">
        <v>156</v>
      </c>
      <c r="Y210" s="124" t="str">
        <f t="shared" si="6"/>
        <v/>
      </c>
      <c r="Z210" s="124" t="e">
        <f t="shared" ca="1" si="7"/>
        <v>#VALUE!</v>
      </c>
      <c r="AB210" s="124"/>
      <c r="AF210" s="169">
        <f t="shared" si="8"/>
        <v>0</v>
      </c>
      <c r="AG210" s="3" t="str">
        <f t="shared" si="9"/>
        <v/>
      </c>
      <c r="AL210" s="179">
        <v>33</v>
      </c>
      <c r="AM210" s="179" t="e">
        <f ca="1">HLOOKUP(Z210,#REF!,AL210,FALSE)</f>
        <v>#VALUE!</v>
      </c>
    </row>
    <row r="211" spans="1:39" s="2" customFormat="1" ht="20.25" customHeight="1">
      <c r="A211" s="28" t="s">
        <v>142</v>
      </c>
      <c r="B211" s="45"/>
      <c r="C211" s="45"/>
      <c r="D211" s="45"/>
      <c r="E211" s="79"/>
      <c r="F211" s="45"/>
      <c r="G211" s="45"/>
      <c r="H211" s="45"/>
      <c r="I211" s="45"/>
      <c r="J211" s="45"/>
      <c r="K211" s="45"/>
      <c r="L211" s="45"/>
      <c r="M211" s="45"/>
      <c r="N211" s="45"/>
      <c r="O211" s="45"/>
      <c r="P211" s="145" t="s">
        <v>29</v>
      </c>
      <c r="Q211" s="145" t="s">
        <v>29</v>
      </c>
      <c r="R211" s="145" t="s">
        <v>29</v>
      </c>
      <c r="S211" s="145" t="s">
        <v>29</v>
      </c>
      <c r="T211" s="157"/>
      <c r="U211" s="165" t="s">
        <v>29</v>
      </c>
      <c r="W211" s="124" t="s">
        <v>153</v>
      </c>
      <c r="X211" s="124" t="s">
        <v>156</v>
      </c>
      <c r="Y211" s="124" t="str">
        <f t="shared" si="6"/>
        <v/>
      </c>
      <c r="Z211" s="124" t="e">
        <f t="shared" ca="1" si="7"/>
        <v>#VALUE!</v>
      </c>
      <c r="AB211" s="124"/>
      <c r="AF211" s="169">
        <f t="shared" si="8"/>
        <v>0</v>
      </c>
      <c r="AG211" s="3" t="str">
        <f t="shared" si="9"/>
        <v/>
      </c>
      <c r="AL211" s="179">
        <v>34</v>
      </c>
      <c r="AM211" s="179" t="e">
        <f ca="1">HLOOKUP(Z211,#REF!,AL211,FALSE)</f>
        <v>#VALUE!</v>
      </c>
    </row>
    <row r="212" spans="1:39" s="2" customFormat="1" ht="20.25" customHeight="1">
      <c r="A212" s="28" t="s">
        <v>102</v>
      </c>
      <c r="B212" s="45"/>
      <c r="C212" s="45"/>
      <c r="D212" s="45"/>
      <c r="E212" s="79"/>
      <c r="F212" s="45"/>
      <c r="G212" s="45"/>
      <c r="H212" s="45"/>
      <c r="I212" s="45"/>
      <c r="J212" s="45"/>
      <c r="K212" s="45"/>
      <c r="L212" s="45"/>
      <c r="M212" s="45"/>
      <c r="N212" s="45"/>
      <c r="O212" s="45"/>
      <c r="P212" s="145" t="s">
        <v>29</v>
      </c>
      <c r="Q212" s="145" t="s">
        <v>29</v>
      </c>
      <c r="R212" s="145" t="s">
        <v>29</v>
      </c>
      <c r="S212" s="145" t="s">
        <v>29</v>
      </c>
      <c r="T212" s="157"/>
      <c r="U212" s="165" t="s">
        <v>29</v>
      </c>
      <c r="W212" s="124" t="s">
        <v>153</v>
      </c>
      <c r="X212" s="124" t="s">
        <v>156</v>
      </c>
      <c r="Y212" s="124" t="str">
        <f t="shared" si="6"/>
        <v/>
      </c>
      <c r="Z212" s="124" t="e">
        <f t="shared" ca="1" si="7"/>
        <v>#VALUE!</v>
      </c>
      <c r="AB212" s="124"/>
      <c r="AF212" s="169">
        <f t="shared" si="8"/>
        <v>0</v>
      </c>
      <c r="AG212" s="3" t="str">
        <f t="shared" si="9"/>
        <v/>
      </c>
      <c r="AL212" s="179">
        <v>35</v>
      </c>
      <c r="AM212" s="179" t="e">
        <f ca="1">HLOOKUP(Z212,#REF!,AL212,FALSE)</f>
        <v>#VALUE!</v>
      </c>
    </row>
    <row r="213" spans="1:39" s="2" customFormat="1" ht="20.25" customHeight="1">
      <c r="A213" s="28" t="s">
        <v>104</v>
      </c>
      <c r="B213" s="45"/>
      <c r="C213" s="45"/>
      <c r="D213" s="45"/>
      <c r="E213" s="79"/>
      <c r="F213" s="45"/>
      <c r="G213" s="45"/>
      <c r="H213" s="45"/>
      <c r="I213" s="45"/>
      <c r="J213" s="45"/>
      <c r="K213" s="45"/>
      <c r="L213" s="45"/>
      <c r="M213" s="45"/>
      <c r="N213" s="45"/>
      <c r="O213" s="45"/>
      <c r="P213" s="145" t="s">
        <v>29</v>
      </c>
      <c r="Q213" s="145" t="s">
        <v>29</v>
      </c>
      <c r="R213" s="145" t="s">
        <v>29</v>
      </c>
      <c r="S213" s="145" t="s">
        <v>29</v>
      </c>
      <c r="T213" s="157"/>
      <c r="U213" s="165" t="s">
        <v>29</v>
      </c>
      <c r="W213" s="124" t="s">
        <v>153</v>
      </c>
      <c r="X213" s="124" t="s">
        <v>156</v>
      </c>
      <c r="Y213" s="124" t="str">
        <f t="shared" si="6"/>
        <v/>
      </c>
      <c r="Z213" s="124" t="e">
        <f t="shared" ca="1" si="7"/>
        <v>#VALUE!</v>
      </c>
      <c r="AB213" s="124"/>
      <c r="AF213" s="169">
        <f t="shared" si="8"/>
        <v>0</v>
      </c>
      <c r="AG213" s="3" t="str">
        <f t="shared" si="9"/>
        <v/>
      </c>
      <c r="AL213" s="179">
        <v>36</v>
      </c>
      <c r="AM213" s="179" t="e">
        <f ca="1">HLOOKUP(Z213,#REF!,AL213,FALSE)</f>
        <v>#VALUE!</v>
      </c>
    </row>
    <row r="214" spans="1:39" ht="5.45" customHeight="1"/>
    <row r="215" spans="1:39" s="3" customFormat="1" ht="16.149999999999999" customHeight="1">
      <c r="B215" s="25" t="s">
        <v>51</v>
      </c>
      <c r="C215" s="24" t="s">
        <v>158</v>
      </c>
      <c r="D215" s="24"/>
      <c r="E215" s="24"/>
      <c r="F215" s="24"/>
      <c r="G215" s="24"/>
      <c r="H215" s="24"/>
      <c r="I215" s="24"/>
      <c r="J215" s="47"/>
      <c r="K215" s="47"/>
      <c r="L215" s="47"/>
      <c r="W215" s="169"/>
      <c r="X215" s="169"/>
      <c r="Y215" s="169"/>
      <c r="AB215" s="169"/>
    </row>
    <row r="216" spans="1:39" s="3" customFormat="1" ht="16.149999999999999" customHeight="1">
      <c r="B216" s="25" t="s">
        <v>110</v>
      </c>
      <c r="C216" s="24" t="s">
        <v>103</v>
      </c>
      <c r="D216" s="24"/>
      <c r="E216" s="24"/>
      <c r="F216" s="24"/>
      <c r="G216" s="24"/>
      <c r="H216" s="24"/>
      <c r="I216" s="24"/>
      <c r="J216" s="47"/>
      <c r="K216" s="47"/>
      <c r="L216" s="47"/>
      <c r="W216" s="169"/>
      <c r="X216" s="169"/>
      <c r="Y216" s="169"/>
      <c r="AB216" s="169"/>
    </row>
    <row r="217" spans="1:39" s="3" customFormat="1" ht="16.149999999999999" customHeight="1">
      <c r="B217" s="25" t="s">
        <v>28</v>
      </c>
      <c r="C217" s="24" t="s">
        <v>159</v>
      </c>
      <c r="D217" s="24"/>
      <c r="E217" s="24"/>
      <c r="F217" s="24"/>
      <c r="G217" s="24"/>
      <c r="H217" s="24"/>
      <c r="I217" s="24"/>
      <c r="J217" s="47"/>
      <c r="K217" s="47"/>
      <c r="L217" s="47"/>
      <c r="W217" s="169"/>
      <c r="X217" s="169"/>
      <c r="Y217" s="169"/>
      <c r="AB217" s="169"/>
    </row>
    <row r="218" spans="1:39" s="3" customFormat="1" ht="16.149999999999999" customHeight="1">
      <c r="B218" s="25" t="s">
        <v>94</v>
      </c>
      <c r="C218" s="24" t="s">
        <v>71</v>
      </c>
      <c r="D218" s="24"/>
      <c r="E218" s="24"/>
      <c r="F218" s="24"/>
      <c r="G218" s="24"/>
      <c r="H218" s="24"/>
      <c r="I218" s="24"/>
      <c r="J218" s="47"/>
      <c r="K218" s="47"/>
      <c r="L218" s="47"/>
      <c r="W218" s="169"/>
      <c r="X218" s="169"/>
      <c r="Y218" s="169"/>
      <c r="AB218" s="169"/>
    </row>
    <row r="219" spans="1:39" s="2" customFormat="1" ht="20.25" customHeight="1">
      <c r="C219" s="24"/>
      <c r="W219" s="124"/>
      <c r="X219" s="124"/>
      <c r="Y219" s="124"/>
      <c r="AB219" s="124"/>
    </row>
    <row r="220" spans="1:39" s="2" customFormat="1" ht="20.25" customHeight="1">
      <c r="B220" s="24"/>
      <c r="C220" s="24"/>
      <c r="W220" s="124"/>
      <c r="X220" s="124"/>
      <c r="Y220" s="124"/>
      <c r="AB220" s="124"/>
    </row>
    <row r="221" spans="1:39" s="2" customFormat="1" ht="13.5" customHeight="1">
      <c r="A221" s="12" t="s">
        <v>146</v>
      </c>
      <c r="B221" s="33"/>
      <c r="C221" s="57" t="s">
        <v>147</v>
      </c>
      <c r="D221" s="70"/>
      <c r="E221" s="70"/>
      <c r="F221" s="70"/>
      <c r="G221" s="70"/>
      <c r="H221" s="70"/>
      <c r="I221" s="70"/>
      <c r="J221" s="70"/>
      <c r="K221" s="70"/>
      <c r="L221" s="70"/>
      <c r="M221" s="70"/>
      <c r="N221" s="70"/>
      <c r="O221" s="70"/>
      <c r="P221" s="70"/>
      <c r="Q221" s="70"/>
      <c r="R221" s="70"/>
      <c r="S221" s="70"/>
      <c r="T221" s="70"/>
      <c r="U221" s="161"/>
      <c r="W221" s="124"/>
      <c r="X221" s="124"/>
      <c r="Y221" s="124"/>
      <c r="AB221" s="124"/>
    </row>
    <row r="222" spans="1:39" s="2" customFormat="1" ht="13.5" customHeight="1">
      <c r="A222" s="13"/>
      <c r="B222" s="34"/>
      <c r="C222" s="58"/>
      <c r="D222" s="71"/>
      <c r="E222" s="71"/>
      <c r="F222" s="71"/>
      <c r="G222" s="71"/>
      <c r="H222" s="71"/>
      <c r="I222" s="71"/>
      <c r="J222" s="71"/>
      <c r="K222" s="71"/>
      <c r="L222" s="71"/>
      <c r="M222" s="71"/>
      <c r="N222" s="71"/>
      <c r="O222" s="71"/>
      <c r="P222" s="71"/>
      <c r="Q222" s="71"/>
      <c r="R222" s="71"/>
      <c r="S222" s="71"/>
      <c r="T222" s="71"/>
      <c r="U222" s="162"/>
      <c r="W222" s="124"/>
      <c r="X222" s="124"/>
      <c r="Y222" s="124"/>
      <c r="AB222" s="124"/>
    </row>
    <row r="223" spans="1:39" s="2" customFormat="1" ht="4.9000000000000004" customHeight="1">
      <c r="A223" s="16"/>
      <c r="B223" s="16"/>
      <c r="D223" s="16"/>
      <c r="E223" s="16"/>
      <c r="F223" s="16"/>
      <c r="G223" s="16"/>
      <c r="H223" s="16"/>
      <c r="I223" s="16"/>
      <c r="J223" s="16"/>
      <c r="K223" s="16"/>
      <c r="L223" s="16"/>
      <c r="M223" s="16"/>
      <c r="N223" s="16"/>
      <c r="O223" s="16"/>
      <c r="P223" s="16"/>
      <c r="Q223" s="16"/>
      <c r="R223" s="16"/>
      <c r="S223" s="16"/>
      <c r="T223" s="16"/>
      <c r="W223" s="124"/>
      <c r="X223" s="124"/>
      <c r="Y223" s="124"/>
      <c r="AB223" s="124"/>
    </row>
    <row r="224" spans="1:39" s="2" customFormat="1" ht="45.6" customHeight="1">
      <c r="A224" s="23" t="s">
        <v>148</v>
      </c>
      <c r="B224" s="23"/>
      <c r="C224" s="23"/>
      <c r="D224" s="23"/>
      <c r="E224" s="23"/>
      <c r="F224" s="23"/>
      <c r="G224" s="23"/>
      <c r="H224" s="23"/>
      <c r="I224" s="23"/>
      <c r="J224" s="23"/>
      <c r="K224" s="23"/>
      <c r="L224" s="23"/>
      <c r="M224" s="23"/>
      <c r="N224" s="23"/>
      <c r="O224" s="23"/>
      <c r="P224" s="23"/>
      <c r="Q224" s="23"/>
      <c r="R224" s="23"/>
      <c r="S224" s="23"/>
      <c r="T224" s="23"/>
      <c r="U224" s="23"/>
      <c r="W224" s="124"/>
      <c r="X224" s="124"/>
      <c r="Y224" s="124"/>
      <c r="AB224" s="124"/>
    </row>
    <row r="225" spans="1:20" ht="4.9000000000000004" customHeight="1">
      <c r="P225" s="24"/>
      <c r="R225" s="25"/>
      <c r="S225" s="25"/>
      <c r="T225" s="25"/>
    </row>
    <row r="226" spans="1:20" ht="19.899999999999999" customHeight="1">
      <c r="A226" s="25"/>
      <c r="B226" s="40"/>
      <c r="C226" s="60"/>
      <c r="D226" s="60"/>
      <c r="E226" s="60"/>
      <c r="F226" s="60"/>
      <c r="G226" s="60"/>
      <c r="H226" s="60"/>
      <c r="I226" s="60"/>
      <c r="J226" s="60"/>
      <c r="K226" s="60"/>
      <c r="L226" s="60"/>
      <c r="M226" s="60"/>
      <c r="N226" s="60"/>
      <c r="O226" s="60"/>
      <c r="P226" s="60"/>
      <c r="Q226" s="60"/>
      <c r="R226" s="60"/>
      <c r="S226" s="60"/>
      <c r="T226" s="153"/>
    </row>
    <row r="227" spans="1:20" ht="19.899999999999999" customHeight="1">
      <c r="A227" s="25"/>
      <c r="B227" s="41"/>
      <c r="C227" s="61"/>
      <c r="D227" s="61"/>
      <c r="E227" s="61"/>
      <c r="F227" s="61"/>
      <c r="G227" s="61"/>
      <c r="H227" s="61"/>
      <c r="I227" s="61"/>
      <c r="J227" s="61"/>
      <c r="K227" s="61"/>
      <c r="L227" s="61"/>
      <c r="M227" s="61"/>
      <c r="N227" s="61"/>
      <c r="O227" s="61"/>
      <c r="P227" s="61"/>
      <c r="Q227" s="61"/>
      <c r="R227" s="61"/>
      <c r="S227" s="61"/>
      <c r="T227" s="154"/>
    </row>
    <row r="228" spans="1:20" ht="19.899999999999999" customHeight="1">
      <c r="A228" s="25"/>
      <c r="B228" s="41"/>
      <c r="C228" s="61"/>
      <c r="D228" s="61"/>
      <c r="E228" s="61"/>
      <c r="F228" s="61"/>
      <c r="G228" s="61"/>
      <c r="H228" s="61"/>
      <c r="I228" s="61"/>
      <c r="J228" s="61"/>
      <c r="K228" s="61"/>
      <c r="L228" s="61"/>
      <c r="M228" s="61"/>
      <c r="N228" s="61"/>
      <c r="O228" s="61"/>
      <c r="P228" s="61"/>
      <c r="Q228" s="61"/>
      <c r="R228" s="61"/>
      <c r="S228" s="61"/>
      <c r="T228" s="154"/>
    </row>
    <row r="229" spans="1:20" ht="19.899999999999999" customHeight="1">
      <c r="A229" s="25"/>
      <c r="B229" s="41"/>
      <c r="C229" s="61"/>
      <c r="D229" s="61"/>
      <c r="E229" s="61"/>
      <c r="F229" s="61"/>
      <c r="G229" s="61"/>
      <c r="H229" s="61"/>
      <c r="I229" s="61"/>
      <c r="J229" s="61"/>
      <c r="K229" s="61"/>
      <c r="L229" s="61"/>
      <c r="M229" s="61"/>
      <c r="N229" s="61"/>
      <c r="O229" s="61"/>
      <c r="P229" s="61"/>
      <c r="Q229" s="61"/>
      <c r="R229" s="61"/>
      <c r="S229" s="61"/>
      <c r="T229" s="154"/>
    </row>
    <row r="230" spans="1:20" ht="19.899999999999999" customHeight="1">
      <c r="A230" s="25"/>
      <c r="B230" s="41"/>
      <c r="C230" s="61"/>
      <c r="D230" s="61"/>
      <c r="E230" s="61"/>
      <c r="F230" s="61"/>
      <c r="G230" s="61"/>
      <c r="H230" s="61"/>
      <c r="I230" s="61"/>
      <c r="J230" s="61"/>
      <c r="K230" s="61"/>
      <c r="L230" s="61"/>
      <c r="M230" s="61"/>
      <c r="N230" s="61"/>
      <c r="O230" s="61"/>
      <c r="P230" s="61"/>
      <c r="Q230" s="61"/>
      <c r="R230" s="61"/>
      <c r="S230" s="61"/>
      <c r="T230" s="154"/>
    </row>
    <row r="231" spans="1:20" ht="19.899999999999999" customHeight="1">
      <c r="A231" s="25"/>
      <c r="B231" s="42"/>
      <c r="C231" s="62"/>
      <c r="D231" s="62"/>
      <c r="E231" s="62"/>
      <c r="F231" s="62"/>
      <c r="G231" s="62"/>
      <c r="H231" s="62"/>
      <c r="I231" s="62"/>
      <c r="J231" s="62"/>
      <c r="K231" s="62"/>
      <c r="L231" s="62"/>
      <c r="M231" s="62"/>
      <c r="N231" s="62"/>
      <c r="O231" s="62"/>
      <c r="P231" s="62"/>
      <c r="Q231" s="62"/>
      <c r="R231" s="62"/>
      <c r="S231" s="62"/>
      <c r="T231" s="155"/>
    </row>
    <row r="232" spans="1:20" ht="19.899999999999999" customHeight="1">
      <c r="C232" s="64" t="s">
        <v>304</v>
      </c>
    </row>
    <row r="234" spans="1:20" ht="19.899999999999999" customHeight="1"/>
  </sheetData>
  <mergeCells count="81">
    <mergeCell ref="A73:U73"/>
    <mergeCell ref="A80:U80"/>
    <mergeCell ref="J86:M86"/>
    <mergeCell ref="J87:M87"/>
    <mergeCell ref="J88:M88"/>
    <mergeCell ref="J89:M89"/>
    <mergeCell ref="J90:M90"/>
    <mergeCell ref="J93:L93"/>
    <mergeCell ref="M93:O93"/>
    <mergeCell ref="J94:K94"/>
    <mergeCell ref="M94:N94"/>
    <mergeCell ref="J95:K95"/>
    <mergeCell ref="M95:N95"/>
    <mergeCell ref="J96:K96"/>
    <mergeCell ref="M96:N96"/>
    <mergeCell ref="J97:K97"/>
    <mergeCell ref="M97:N97"/>
    <mergeCell ref="J98:K98"/>
    <mergeCell ref="M98:N98"/>
    <mergeCell ref="A101:U101"/>
    <mergeCell ref="J107:M107"/>
    <mergeCell ref="J108:M108"/>
    <mergeCell ref="J109:M109"/>
    <mergeCell ref="J110:M110"/>
    <mergeCell ref="J111:M111"/>
    <mergeCell ref="A114:T114"/>
    <mergeCell ref="A125:U125"/>
    <mergeCell ref="A140:U140"/>
    <mergeCell ref="A170:P170"/>
    <mergeCell ref="A171:P171"/>
    <mergeCell ref="A173:P173"/>
    <mergeCell ref="A174:P174"/>
    <mergeCell ref="A175:P175"/>
    <mergeCell ref="F183:H183"/>
    <mergeCell ref="F185:H185"/>
    <mergeCell ref="F187:H187"/>
    <mergeCell ref="F189:H189"/>
    <mergeCell ref="F191:H191"/>
    <mergeCell ref="F193:H193"/>
    <mergeCell ref="A197:U197"/>
    <mergeCell ref="A199:U199"/>
    <mergeCell ref="A224:U224"/>
    <mergeCell ref="A3:U5"/>
    <mergeCell ref="A7:U9"/>
    <mergeCell ref="A12:U13"/>
    <mergeCell ref="A27:U29"/>
    <mergeCell ref="C31:F33"/>
    <mergeCell ref="G31:R33"/>
    <mergeCell ref="C34:F36"/>
    <mergeCell ref="G34:R36"/>
    <mergeCell ref="C37:F39"/>
    <mergeCell ref="G37:R39"/>
    <mergeCell ref="C40:F42"/>
    <mergeCell ref="G40:H42"/>
    <mergeCell ref="I40:J42"/>
    <mergeCell ref="K40:K42"/>
    <mergeCell ref="L40:M42"/>
    <mergeCell ref="N40:O42"/>
    <mergeCell ref="P40:Q42"/>
    <mergeCell ref="R40:R42"/>
    <mergeCell ref="C44:R45"/>
    <mergeCell ref="C46:D47"/>
    <mergeCell ref="E46:J47"/>
    <mergeCell ref="K46:L47"/>
    <mergeCell ref="M46:R47"/>
    <mergeCell ref="A50:B51"/>
    <mergeCell ref="C50:U51"/>
    <mergeCell ref="A53:B54"/>
    <mergeCell ref="C53:U54"/>
    <mergeCell ref="O86:T87"/>
    <mergeCell ref="M103:T105"/>
    <mergeCell ref="B143:T147"/>
    <mergeCell ref="B150:T154"/>
    <mergeCell ref="A157:B159"/>
    <mergeCell ref="C157:U159"/>
    <mergeCell ref="A194:B195"/>
    <mergeCell ref="C194:U195"/>
    <mergeCell ref="A221:B222"/>
    <mergeCell ref="C221:U222"/>
    <mergeCell ref="B226:T231"/>
    <mergeCell ref="A14:U26"/>
  </mergeCells>
  <phoneticPr fontId="3"/>
  <conditionalFormatting sqref="G31 G34 G37">
    <cfRule type="containsBlanks" dxfId="14" priority="3">
      <formula>LEN(TRIM(G31))=0</formula>
    </cfRule>
  </conditionalFormatting>
  <conditionalFormatting sqref="I40">
    <cfRule type="containsBlanks" dxfId="13" priority="2">
      <formula>LEN(TRIM(I40))=0</formula>
    </cfRule>
  </conditionalFormatting>
  <conditionalFormatting sqref="P40">
    <cfRule type="containsBlanks" dxfId="12" priority="1">
      <formula>LEN(TRIM(P40))=0</formula>
    </cfRule>
  </conditionalFormatting>
  <dataValidations count="2">
    <dataValidation type="list" allowBlank="1" showDropDown="0" showInputMessage="1" showErrorMessage="1" sqref="G40:H42 N40:O42">
      <formula1>"平成,令和"</formula1>
    </dataValidation>
    <dataValidation type="list" allowBlank="1" showDropDown="0" showInputMessage="1" showErrorMessage="1" sqref="P202:U213 G75:G78 G82:G84 R59:U67 P131:P138 P127 Q164:T175 G103:G105 P129 E117:E119 E121:E123">
      <formula1>"□,■"</formula1>
    </dataValidation>
  </dataValidations>
  <printOptions horizontalCentered="1"/>
  <pageMargins left="0.51181102362204722" right="0.51181102362204722" top="0.55118110236220474" bottom="0.55118110236220474" header="0.31496062992125984" footer="0.31496062992125984"/>
  <pageSetup paperSize="9" scale="83" fitToWidth="1" fitToHeight="1" orientation="portrait" usePrinterDefaults="1" r:id="rId1"/>
  <rowBreaks count="4" manualBreakCount="4">
    <brk id="49" max="20" man="1"/>
    <brk id="105" max="20" man="1"/>
    <brk id="156" max="20" man="1"/>
    <brk id="193" max="2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FF00"/>
  </sheetPr>
  <dimension ref="A1:AE69"/>
  <sheetViews>
    <sheetView topLeftCell="A28" workbookViewId="0">
      <selection activeCell="I53" sqref="I53"/>
    </sheetView>
  </sheetViews>
  <sheetFormatPr defaultRowHeight="13.5"/>
  <cols>
    <col min="1" max="2" width="2.75" customWidth="1"/>
    <col min="3" max="3" width="8.125" customWidth="1"/>
    <col min="4" max="4" width="13.875" hidden="1" customWidth="1"/>
    <col min="5" max="8" width="14.875" customWidth="1"/>
    <col min="9" max="9" width="10.75" style="169" customWidth="1"/>
    <col min="10" max="10" width="8.5" style="169" customWidth="1"/>
    <col min="11" max="11" width="7.625" style="181" customWidth="1"/>
    <col min="12" max="12" width="2.5" style="181" customWidth="1"/>
    <col min="13" max="13" width="4.75" style="181" customWidth="1"/>
    <col min="14" max="14" width="3.875" customWidth="1"/>
    <col min="15" max="15" width="64.75" customWidth="1"/>
    <col min="16" max="16" width="7.5" customWidth="1"/>
    <col min="17" max="18" width="6.75" customWidth="1"/>
    <col min="19" max="19" width="2.75" customWidth="1"/>
    <col min="23" max="23" width="11" customWidth="1"/>
    <col min="24" max="24" width="20.25" customWidth="1"/>
    <col min="25" max="25" width="43.5" bestFit="1" customWidth="1"/>
    <col min="26" max="26" width="12.5" customWidth="1"/>
    <col min="28" max="28" width="9.875" bestFit="1" customWidth="1"/>
    <col min="29" max="29" width="7.875" bestFit="1" customWidth="1"/>
    <col min="30" max="30" width="9.875" bestFit="1" customWidth="1"/>
  </cols>
  <sheetData>
    <row r="1" spans="1:19" ht="26.45" customHeight="1">
      <c r="A1" s="182" t="s">
        <v>134</v>
      </c>
      <c r="B1" s="184"/>
      <c r="C1" s="184"/>
      <c r="D1" s="184"/>
      <c r="E1" s="184"/>
      <c r="F1" s="184"/>
      <c r="G1" s="184"/>
      <c r="H1" s="184"/>
      <c r="I1" s="239"/>
      <c r="J1" s="239"/>
      <c r="K1" s="259"/>
      <c r="L1" s="259"/>
      <c r="M1" s="259"/>
      <c r="N1" s="184"/>
      <c r="O1" s="184"/>
      <c r="P1" s="184"/>
      <c r="Q1" s="184"/>
      <c r="R1" s="184"/>
    </row>
    <row r="2" spans="1:19" ht="7.9" customHeight="1">
      <c r="A2" s="183"/>
      <c r="B2" s="184"/>
      <c r="C2" s="184"/>
      <c r="D2" s="184"/>
      <c r="E2" s="184"/>
      <c r="F2" s="184"/>
      <c r="G2" s="184"/>
      <c r="H2" s="184"/>
      <c r="I2" s="239"/>
      <c r="J2" s="239"/>
      <c r="K2" s="259"/>
      <c r="L2" s="259"/>
      <c r="M2" s="259"/>
      <c r="N2" s="184"/>
      <c r="O2" s="184"/>
      <c r="P2" s="184"/>
      <c r="Q2" s="184"/>
      <c r="R2" s="184"/>
    </row>
    <row r="3" spans="1:19" ht="17.25">
      <c r="A3" s="184"/>
      <c r="B3" s="185" t="s">
        <v>182</v>
      </c>
      <c r="C3" s="184"/>
      <c r="D3" s="184"/>
      <c r="E3" s="184"/>
      <c r="F3" s="184"/>
      <c r="G3" s="184"/>
      <c r="H3" s="184"/>
      <c r="I3" s="239"/>
      <c r="J3" s="239"/>
      <c r="K3" s="259"/>
      <c r="L3" s="259"/>
      <c r="M3" s="259"/>
      <c r="N3" s="184"/>
      <c r="O3" s="184"/>
      <c r="P3" s="184"/>
      <c r="Q3" s="184"/>
      <c r="R3" s="184"/>
    </row>
    <row r="4" spans="1:19">
      <c r="A4" s="184"/>
      <c r="B4" s="184"/>
      <c r="C4" s="184"/>
      <c r="D4" s="184"/>
      <c r="E4" s="184"/>
      <c r="F4" s="184"/>
      <c r="G4" s="184"/>
      <c r="H4" s="184"/>
      <c r="I4" s="239"/>
      <c r="J4" s="239"/>
      <c r="K4" s="259"/>
      <c r="L4" s="259"/>
      <c r="M4" s="259"/>
      <c r="N4" s="184"/>
      <c r="O4" s="184"/>
      <c r="P4" s="184"/>
      <c r="Q4" s="184"/>
      <c r="R4" s="184"/>
    </row>
    <row r="5" spans="1:19">
      <c r="A5" s="184"/>
      <c r="B5" s="184"/>
      <c r="C5" s="187" t="s">
        <v>181</v>
      </c>
      <c r="D5" s="201"/>
      <c r="E5" s="210"/>
      <c r="F5" s="210"/>
      <c r="G5" s="210"/>
      <c r="H5" s="228"/>
      <c r="I5" s="240" t="s">
        <v>16</v>
      </c>
      <c r="J5" s="240" t="s">
        <v>54</v>
      </c>
      <c r="K5" s="258" t="s">
        <v>171</v>
      </c>
      <c r="L5" s="259"/>
      <c r="M5" s="259"/>
      <c r="N5" s="184"/>
      <c r="O5" s="184"/>
      <c r="P5" s="184"/>
      <c r="Q5" s="184"/>
      <c r="R5" s="184"/>
    </row>
    <row r="6" spans="1:19" ht="13.5" customHeight="1">
      <c r="A6" s="184"/>
      <c r="B6" s="184"/>
      <c r="C6" s="188"/>
      <c r="D6" s="202" t="s">
        <v>34</v>
      </c>
      <c r="E6" s="211" t="s">
        <v>43</v>
      </c>
      <c r="F6" s="224"/>
      <c r="G6" s="224"/>
      <c r="H6" s="229"/>
      <c r="I6" s="241" t="e">
        <f>'新たな自己評価・市町村評価様式'!Z59</f>
        <v>#N/A</v>
      </c>
      <c r="J6" s="251" t="e">
        <f>'新たな自己評価・市町村評価様式'!AM59</f>
        <v>#N/A</v>
      </c>
      <c r="K6" s="262" t="e">
        <f>AVERAGE(J6:J11)</f>
        <v>#N/A</v>
      </c>
      <c r="L6" s="259"/>
      <c r="M6" s="259"/>
      <c r="N6" s="184"/>
      <c r="O6" s="184"/>
      <c r="P6" s="184"/>
      <c r="Q6" s="184"/>
      <c r="R6" s="184"/>
      <c r="S6" s="124"/>
    </row>
    <row r="7" spans="1:19" ht="13.5" customHeight="1">
      <c r="A7" s="184"/>
      <c r="B7" s="184"/>
      <c r="C7" s="188"/>
      <c r="D7" s="202"/>
      <c r="E7" s="211" t="s">
        <v>143</v>
      </c>
      <c r="F7" s="224"/>
      <c r="G7" s="224"/>
      <c r="H7" s="229"/>
      <c r="I7" s="241" t="e">
        <f>'新たな自己評価・市町村評価様式'!Z60</f>
        <v>#N/A</v>
      </c>
      <c r="J7" s="251" t="e">
        <f>'新たな自己評価・市町村評価様式'!AM60</f>
        <v>#N/A</v>
      </c>
      <c r="K7" s="263" t="e">
        <f>AA61</f>
        <v>#N/A</v>
      </c>
      <c r="L7" s="259"/>
      <c r="M7" s="259"/>
      <c r="N7" s="184"/>
      <c r="O7" s="184"/>
      <c r="P7" s="184"/>
      <c r="Q7" s="184"/>
      <c r="R7" s="184"/>
      <c r="S7" s="124"/>
    </row>
    <row r="8" spans="1:19" ht="13.5" customHeight="1">
      <c r="A8" s="184"/>
      <c r="B8" s="184"/>
      <c r="C8" s="188"/>
      <c r="D8" s="202" t="s">
        <v>35</v>
      </c>
      <c r="E8" s="211" t="s">
        <v>45</v>
      </c>
      <c r="F8" s="224"/>
      <c r="G8" s="224"/>
      <c r="H8" s="229"/>
      <c r="I8" s="241" t="e">
        <f>'新たな自己評価・市町村評価様式'!Z62</f>
        <v>#N/A</v>
      </c>
      <c r="J8" s="251" t="e">
        <f>'新たな自己評価・市町村評価様式'!AM62</f>
        <v>#N/A</v>
      </c>
      <c r="K8" s="264"/>
      <c r="L8" s="259"/>
      <c r="M8" s="259"/>
      <c r="N8" s="184"/>
      <c r="O8" s="184"/>
      <c r="P8" s="184"/>
      <c r="Q8" s="184"/>
      <c r="R8" s="184"/>
    </row>
    <row r="9" spans="1:19" ht="13.5" customHeight="1">
      <c r="A9" s="184"/>
      <c r="B9" s="184"/>
      <c r="C9" s="188"/>
      <c r="D9" s="202"/>
      <c r="E9" s="211" t="s">
        <v>31</v>
      </c>
      <c r="F9" s="224"/>
      <c r="G9" s="224"/>
      <c r="H9" s="229"/>
      <c r="I9" s="241" t="e">
        <f>'新たな自己評価・市町村評価様式'!Z63</f>
        <v>#N/A</v>
      </c>
      <c r="J9" s="251" t="e">
        <f>'新たな自己評価・市町村評価様式'!AM63</f>
        <v>#N/A</v>
      </c>
      <c r="K9" s="264"/>
      <c r="L9" s="259"/>
      <c r="M9" s="259"/>
      <c r="N9" s="184"/>
      <c r="O9" s="184"/>
      <c r="P9" s="184"/>
      <c r="Q9" s="184"/>
      <c r="R9" s="184"/>
      <c r="S9" s="124"/>
    </row>
    <row r="10" spans="1:19" ht="13.5" customHeight="1">
      <c r="A10" s="184"/>
      <c r="B10" s="184"/>
      <c r="C10" s="188"/>
      <c r="D10" s="202"/>
      <c r="E10" s="211" t="s">
        <v>47</v>
      </c>
      <c r="F10" s="224"/>
      <c r="G10" s="224"/>
      <c r="H10" s="229"/>
      <c r="I10" s="241" t="e">
        <f>'新たな自己評価・市町村評価様式'!Z64</f>
        <v>#N/A</v>
      </c>
      <c r="J10" s="251" t="e">
        <f>'新たな自己評価・市町村評価様式'!AM64</f>
        <v>#N/A</v>
      </c>
      <c r="K10" s="264"/>
      <c r="L10" s="259"/>
      <c r="M10" s="259"/>
      <c r="N10" s="184"/>
      <c r="O10" s="184"/>
      <c r="P10" s="184"/>
      <c r="Q10" s="184"/>
      <c r="R10" s="184"/>
      <c r="S10" s="124"/>
    </row>
    <row r="11" spans="1:19" ht="13.5" customHeight="1">
      <c r="A11" s="184"/>
      <c r="B11" s="184"/>
      <c r="C11" s="189"/>
      <c r="D11" s="203"/>
      <c r="E11" s="211" t="s">
        <v>4</v>
      </c>
      <c r="F11" s="224"/>
      <c r="G11" s="224"/>
      <c r="H11" s="229"/>
      <c r="I11" s="241" t="e">
        <f>'新たな自己評価・市町村評価様式'!Z65</f>
        <v>#N/A</v>
      </c>
      <c r="J11" s="251" t="e">
        <f>'新たな自己評価・市町村評価様式'!AM65</f>
        <v>#N/A</v>
      </c>
      <c r="K11" s="265"/>
      <c r="L11" s="259"/>
      <c r="M11" s="259"/>
      <c r="N11" s="184"/>
      <c r="O11" s="184"/>
      <c r="P11" s="184"/>
      <c r="Q11" s="184"/>
      <c r="R11" s="184"/>
      <c r="S11" s="124"/>
    </row>
    <row r="12" spans="1:19">
      <c r="A12" s="184"/>
      <c r="B12" s="184"/>
      <c r="C12" s="190"/>
      <c r="D12" s="190"/>
      <c r="E12" s="212"/>
      <c r="F12" s="212"/>
      <c r="G12" s="212"/>
      <c r="H12" s="212"/>
      <c r="I12" s="242"/>
      <c r="J12" s="252"/>
      <c r="K12" s="259"/>
      <c r="L12" s="259"/>
      <c r="M12" s="259"/>
      <c r="N12" s="184"/>
      <c r="O12" s="184"/>
      <c r="P12" s="184"/>
      <c r="Q12" s="184"/>
      <c r="R12" s="184"/>
      <c r="S12" s="124"/>
    </row>
    <row r="13" spans="1:19">
      <c r="A13" s="184"/>
      <c r="B13" s="184"/>
      <c r="C13" s="191" t="s">
        <v>145</v>
      </c>
      <c r="D13" s="204"/>
      <c r="E13" s="213"/>
      <c r="F13" s="213"/>
      <c r="G13" s="213"/>
      <c r="H13" s="230"/>
      <c r="I13" s="243" t="s">
        <v>16</v>
      </c>
      <c r="J13" s="253" t="s">
        <v>54</v>
      </c>
      <c r="K13" s="260" t="s">
        <v>171</v>
      </c>
      <c r="L13" s="259"/>
      <c r="M13" s="259"/>
      <c r="N13" s="184"/>
      <c r="O13" s="184"/>
      <c r="P13" s="184"/>
      <c r="Q13" s="184"/>
      <c r="R13" s="184"/>
      <c r="S13" s="124"/>
    </row>
    <row r="14" spans="1:19" ht="13.5" customHeight="1">
      <c r="A14" s="184"/>
      <c r="B14" s="184"/>
      <c r="C14" s="192"/>
      <c r="D14" s="205" t="s">
        <v>34</v>
      </c>
      <c r="E14" s="214" t="s">
        <v>41</v>
      </c>
      <c r="F14" s="225"/>
      <c r="G14" s="225"/>
      <c r="H14" s="231"/>
      <c r="I14" s="244" t="e">
        <f>'新たな自己評価・市町村評価様式'!Z61</f>
        <v>#N/A</v>
      </c>
      <c r="J14" s="253" t="e">
        <f>'新たな自己評価・市町村評価様式'!AM61</f>
        <v>#N/A</v>
      </c>
      <c r="K14" s="266" t="e">
        <f>AVERAGE(J14:J18,I32)</f>
        <v>#N/A</v>
      </c>
      <c r="L14" s="259"/>
      <c r="M14" s="259"/>
      <c r="N14" s="184"/>
      <c r="O14" s="184"/>
      <c r="P14" s="184"/>
      <c r="Q14" s="184"/>
      <c r="R14" s="184"/>
      <c r="S14" s="124"/>
    </row>
    <row r="15" spans="1:19">
      <c r="A15" s="184"/>
      <c r="B15" s="184"/>
      <c r="C15" s="192"/>
      <c r="D15" s="205"/>
      <c r="E15" s="214" t="s">
        <v>277</v>
      </c>
      <c r="F15" s="225"/>
      <c r="G15" s="225"/>
      <c r="H15" s="231"/>
      <c r="I15" s="244" t="str">
        <f>'新たな自己評価・市町村評価様式'!Z75</f>
        <v>-</v>
      </c>
      <c r="J15" s="253" t="e">
        <f>'新たな自己評価・市町村評価様式'!AM75</f>
        <v>#REF!</v>
      </c>
      <c r="K15" s="267" t="e">
        <f>AA64</f>
        <v>#N/A</v>
      </c>
      <c r="L15" s="259"/>
      <c r="M15" s="259"/>
      <c r="N15" s="184"/>
      <c r="O15" s="184"/>
      <c r="P15" s="184"/>
      <c r="Q15" s="184"/>
      <c r="R15" s="184"/>
      <c r="S15" s="124"/>
    </row>
    <row r="16" spans="1:19" ht="13.5" customHeight="1">
      <c r="A16" s="184"/>
      <c r="B16" s="184"/>
      <c r="C16" s="192"/>
      <c r="D16" s="205" t="s">
        <v>161</v>
      </c>
      <c r="E16" s="214" t="s">
        <v>164</v>
      </c>
      <c r="F16" s="225"/>
      <c r="G16" s="225"/>
      <c r="H16" s="231"/>
      <c r="I16" s="244" t="str">
        <f>'新たな自己評価・市町村評価様式'!Z82</f>
        <v>-</v>
      </c>
      <c r="J16" s="253" t="e">
        <f>'新たな自己評価・市町村評価様式'!AM82</f>
        <v>#REF!</v>
      </c>
      <c r="K16" s="268"/>
      <c r="L16" s="259"/>
      <c r="M16" s="259"/>
      <c r="N16" s="184"/>
      <c r="O16" s="184"/>
      <c r="P16" s="184"/>
      <c r="Q16" s="184"/>
      <c r="R16" s="184"/>
      <c r="S16" s="124"/>
    </row>
    <row r="17" spans="1:19">
      <c r="A17" s="184"/>
      <c r="B17" s="184"/>
      <c r="C17" s="192"/>
      <c r="D17" s="205" t="s">
        <v>35</v>
      </c>
      <c r="E17" s="214" t="s">
        <v>162</v>
      </c>
      <c r="F17" s="225"/>
      <c r="G17" s="225"/>
      <c r="H17" s="231"/>
      <c r="I17" s="244" t="e">
        <f>'新たな自己評価・市町村評価様式'!Z116</f>
        <v>#N/A</v>
      </c>
      <c r="J17" s="253" t="e">
        <f>'新たな自己評価・市町村評価様式'!AM116</f>
        <v>#N/A</v>
      </c>
      <c r="K17" s="268"/>
      <c r="L17" s="259"/>
      <c r="M17" s="259"/>
      <c r="N17" s="184"/>
      <c r="O17" s="184"/>
      <c r="P17" s="184"/>
      <c r="Q17" s="184"/>
      <c r="R17" s="184"/>
      <c r="S17" s="124"/>
    </row>
    <row r="18" spans="1:19">
      <c r="A18" s="184"/>
      <c r="B18" s="184"/>
      <c r="C18" s="193"/>
      <c r="D18" s="206" t="s">
        <v>161</v>
      </c>
      <c r="E18" s="214" t="s">
        <v>166</v>
      </c>
      <c r="F18" s="225"/>
      <c r="G18" s="225"/>
      <c r="H18" s="231"/>
      <c r="I18" s="244" t="e">
        <f>'新たな自己評価・市町村評価様式'!Z121</f>
        <v>#N/A</v>
      </c>
      <c r="J18" s="253" t="e">
        <f>'新たな自己評価・市町村評価様式'!AM121</f>
        <v>#N/A</v>
      </c>
      <c r="K18" s="269"/>
      <c r="L18" s="259"/>
      <c r="M18" s="259"/>
      <c r="N18" s="184"/>
      <c r="O18" s="184"/>
      <c r="P18" s="184"/>
      <c r="Q18" s="184"/>
      <c r="R18" s="184"/>
      <c r="S18" s="124"/>
    </row>
    <row r="19" spans="1:19">
      <c r="A19" s="184"/>
      <c r="B19" s="184"/>
      <c r="C19" s="190"/>
      <c r="D19" s="190"/>
      <c r="E19" s="212"/>
      <c r="F19" s="212"/>
      <c r="G19" s="212"/>
      <c r="H19" s="212"/>
      <c r="I19" s="242"/>
      <c r="J19" s="252"/>
      <c r="K19" s="259"/>
      <c r="L19" s="259"/>
      <c r="M19" s="259"/>
      <c r="N19" s="184"/>
      <c r="O19" s="184"/>
      <c r="P19" s="184"/>
      <c r="Q19" s="184"/>
      <c r="R19" s="184"/>
      <c r="S19" s="124"/>
    </row>
    <row r="20" spans="1:19" ht="13.5" customHeight="1">
      <c r="A20" s="184"/>
      <c r="B20" s="184"/>
      <c r="C20" s="194" t="s">
        <v>188</v>
      </c>
      <c r="D20" s="207"/>
      <c r="E20" s="215"/>
      <c r="F20" s="215"/>
      <c r="G20" s="215"/>
      <c r="H20" s="232"/>
      <c r="I20" s="245" t="s">
        <v>16</v>
      </c>
      <c r="J20" s="254" t="s">
        <v>54</v>
      </c>
      <c r="K20" s="261" t="s">
        <v>171</v>
      </c>
      <c r="L20" s="259"/>
      <c r="M20" s="259"/>
      <c r="N20" s="184"/>
      <c r="O20" s="184"/>
      <c r="P20" s="184"/>
      <c r="Q20" s="184"/>
      <c r="R20" s="184"/>
      <c r="S20" s="124"/>
    </row>
    <row r="21" spans="1:19" ht="13.5" customHeight="1">
      <c r="A21" s="184"/>
      <c r="B21" s="184"/>
      <c r="C21" s="195"/>
      <c r="D21" s="208" t="s">
        <v>39</v>
      </c>
      <c r="E21" s="216" t="s">
        <v>49</v>
      </c>
      <c r="F21" s="226"/>
      <c r="G21" s="226"/>
      <c r="H21" s="233"/>
      <c r="I21" s="246" t="e">
        <f>'新たな自己評価・市町村評価様式'!Z67</f>
        <v>#N/A</v>
      </c>
      <c r="J21" s="254" t="e">
        <f>'新たな自己評価・市町村評価様式'!AM67</f>
        <v>#N/A</v>
      </c>
      <c r="K21" s="270" t="e">
        <f>AVERAGE(J21:J22,J32)</f>
        <v>#N/A</v>
      </c>
      <c r="L21" s="259"/>
      <c r="M21" s="259"/>
      <c r="N21" s="184"/>
      <c r="O21" s="184"/>
      <c r="P21" s="184"/>
      <c r="Q21" s="184"/>
      <c r="R21" s="184"/>
      <c r="S21" s="124"/>
    </row>
    <row r="22" spans="1:19">
      <c r="A22" s="184"/>
      <c r="B22" s="184"/>
      <c r="C22" s="196"/>
      <c r="D22" s="209" t="s">
        <v>161</v>
      </c>
      <c r="E22" s="216" t="s">
        <v>165</v>
      </c>
      <c r="F22" s="226"/>
      <c r="G22" s="226"/>
      <c r="H22" s="233"/>
      <c r="I22" s="246" t="e">
        <f>'新たな自己評価・市町村評価様式'!Z103</f>
        <v>#N/A</v>
      </c>
      <c r="J22" s="254" t="e">
        <f>'新たな自己評価・市町村評価様式'!AM103</f>
        <v>#N/A</v>
      </c>
      <c r="K22" s="271" t="e">
        <f>AA67</f>
        <v>#N/A</v>
      </c>
      <c r="L22" s="259"/>
      <c r="M22" s="259"/>
      <c r="N22" s="184"/>
      <c r="O22" s="184"/>
      <c r="P22" s="184"/>
      <c r="Q22" s="184"/>
      <c r="R22" s="184"/>
      <c r="S22" s="124"/>
    </row>
    <row r="23" spans="1:19">
      <c r="A23" s="184"/>
      <c r="B23" s="184"/>
      <c r="C23" s="197" t="s">
        <v>320</v>
      </c>
      <c r="D23" s="190"/>
      <c r="E23" s="212"/>
      <c r="F23" s="212"/>
      <c r="G23" s="212"/>
      <c r="H23" s="212"/>
      <c r="I23" s="239"/>
      <c r="J23" s="239"/>
      <c r="K23" s="259"/>
      <c r="L23" s="259"/>
      <c r="M23" s="259"/>
      <c r="N23" s="184"/>
      <c r="O23" s="184"/>
      <c r="P23" s="184"/>
      <c r="Q23" s="184"/>
      <c r="R23" s="184"/>
      <c r="S23" s="124"/>
    </row>
    <row r="24" spans="1:19" ht="17.25">
      <c r="A24" s="184"/>
      <c r="B24" s="185" t="s">
        <v>124</v>
      </c>
      <c r="C24" s="190"/>
      <c r="D24" s="190"/>
      <c r="E24" s="190"/>
      <c r="F24" s="190"/>
      <c r="G24" s="190"/>
      <c r="H24" s="190"/>
      <c r="I24" s="239"/>
      <c r="J24" s="239"/>
      <c r="K24" s="259"/>
      <c r="L24" s="259"/>
      <c r="M24" s="185" t="s">
        <v>184</v>
      </c>
      <c r="N24" s="184"/>
      <c r="O24" s="184"/>
      <c r="P24" s="184"/>
      <c r="Q24" s="184"/>
      <c r="R24" s="184"/>
      <c r="S24" s="124"/>
    </row>
    <row r="25" spans="1:19">
      <c r="A25" s="184"/>
      <c r="B25" s="184"/>
      <c r="C25" s="190"/>
      <c r="D25" s="190"/>
      <c r="E25" s="190"/>
      <c r="F25" s="190"/>
      <c r="G25" s="190"/>
      <c r="H25" s="190"/>
      <c r="I25" s="239"/>
      <c r="J25" s="239"/>
      <c r="K25" s="259"/>
      <c r="L25" s="259"/>
      <c r="M25" s="259"/>
      <c r="N25" s="184"/>
      <c r="O25" s="184"/>
      <c r="P25" s="184"/>
      <c r="Q25" s="184"/>
      <c r="R25" s="184"/>
      <c r="S25" s="124"/>
    </row>
    <row r="26" spans="1:19" ht="13.5" customHeight="1">
      <c r="A26" s="184"/>
      <c r="B26" s="184"/>
      <c r="C26" s="198"/>
      <c r="D26" s="190"/>
      <c r="E26" s="217" t="s">
        <v>164</v>
      </c>
      <c r="F26" s="217" t="s">
        <v>209</v>
      </c>
      <c r="G26" s="184"/>
      <c r="H26" s="234"/>
      <c r="I26" s="247" t="s">
        <v>163</v>
      </c>
      <c r="J26" s="255" t="s">
        <v>222</v>
      </c>
      <c r="K26" s="259"/>
      <c r="L26" s="259"/>
      <c r="M26" s="259"/>
      <c r="N26" s="187" t="s">
        <v>181</v>
      </c>
      <c r="O26" s="201"/>
      <c r="P26" s="287" t="s">
        <v>16</v>
      </c>
      <c r="Q26" s="240" t="s">
        <v>54</v>
      </c>
      <c r="R26" s="240" t="s">
        <v>171</v>
      </c>
      <c r="S26" s="124"/>
    </row>
    <row r="27" spans="1:19">
      <c r="A27" s="184"/>
      <c r="B27" s="184"/>
      <c r="C27" s="199"/>
      <c r="D27" s="190"/>
      <c r="E27" s="218"/>
      <c r="F27" s="218"/>
      <c r="G27" s="184"/>
      <c r="H27" s="235"/>
      <c r="I27" s="247"/>
      <c r="J27" s="255"/>
      <c r="K27" s="259"/>
      <c r="L27" s="259"/>
      <c r="M27" s="259"/>
      <c r="N27" s="188"/>
      <c r="O27" s="281" t="s">
        <v>108</v>
      </c>
      <c r="P27" s="240" t="e">
        <f ca="1">'新たな自己評価・市町村評価様式'!Z202</f>
        <v>#VALUE!</v>
      </c>
      <c r="Q27" s="258" t="e">
        <f ca="1">'新たな自己評価・市町村評価様式'!AM202</f>
        <v>#VALUE!</v>
      </c>
      <c r="R27" s="262" t="e">
        <f ca="1">AVERAGE(Q27:Q28)</f>
        <v>#VALUE!</v>
      </c>
      <c r="S27" s="124"/>
    </row>
    <row r="28" spans="1:19">
      <c r="A28" s="184"/>
      <c r="B28" s="184"/>
      <c r="C28" s="200" t="str">
        <f>'新たな自己評価・市町村評価様式'!G86</f>
        <v>令和３年度</v>
      </c>
      <c r="D28" s="190"/>
      <c r="E28" s="219">
        <f>'新たな自己評価・市町村評価様式'!J86</f>
        <v>0</v>
      </c>
      <c r="F28" s="227">
        <f>'新たな自己評価・市町村評価様式'!J107</f>
        <v>0</v>
      </c>
      <c r="G28" s="184"/>
      <c r="H28" s="236" t="s">
        <v>208</v>
      </c>
      <c r="I28" s="248">
        <f>'新たな自己評価・市町村評価様式'!J94/100</f>
        <v>0</v>
      </c>
      <c r="J28" s="256">
        <f>'新たな自己評価・市町村評価様式'!M94/100</f>
        <v>0</v>
      </c>
      <c r="K28" s="259"/>
      <c r="L28" s="259"/>
      <c r="M28" s="259"/>
      <c r="N28" s="189"/>
      <c r="O28" s="281" t="s">
        <v>105</v>
      </c>
      <c r="P28" s="240" t="e">
        <f ca="1">'新たな自己評価・市町村評価様式'!Z203</f>
        <v>#VALUE!</v>
      </c>
      <c r="Q28" s="258" t="e">
        <f ca="1">'新たな自己評価・市町村評価様式'!AM203</f>
        <v>#VALUE!</v>
      </c>
      <c r="R28" s="291" t="e">
        <f ca="1">AA63</f>
        <v>#VALUE!</v>
      </c>
      <c r="S28" s="124"/>
    </row>
    <row r="29" spans="1:19">
      <c r="A29" s="184"/>
      <c r="B29" s="184"/>
      <c r="C29" s="200" t="str">
        <f>'新たな自己評価・市町村評価様式'!G87</f>
        <v>令和４年度</v>
      </c>
      <c r="D29" s="190"/>
      <c r="E29" s="219">
        <f>'新たな自己評価・市町村評価様式'!J87</f>
        <v>0</v>
      </c>
      <c r="F29" s="227">
        <f>'新たな自己評価・市町村評価様式'!J108</f>
        <v>0</v>
      </c>
      <c r="G29" s="184"/>
      <c r="H29" s="237" t="s">
        <v>107</v>
      </c>
      <c r="I29" s="248">
        <f>'新たな自己評価・市町村評価様式'!J95/100</f>
        <v>0</v>
      </c>
      <c r="J29" s="256">
        <f>'新たな自己評価・市町村評価様式'!M95/100</f>
        <v>0</v>
      </c>
      <c r="K29" s="259"/>
      <c r="L29" s="259"/>
      <c r="M29" s="259"/>
      <c r="N29" s="190"/>
      <c r="O29" s="190"/>
      <c r="P29" s="184"/>
      <c r="Q29" s="290"/>
      <c r="R29" s="290"/>
      <c r="S29" s="124"/>
    </row>
    <row r="30" spans="1:19">
      <c r="A30" s="184"/>
      <c r="B30" s="184"/>
      <c r="C30" s="200" t="str">
        <f>'新たな自己評価・市町村評価様式'!G88</f>
        <v>令和５年度</v>
      </c>
      <c r="D30" s="190"/>
      <c r="E30" s="219">
        <f>'新たな自己評価・市町村評価様式'!J88</f>
        <v>0</v>
      </c>
      <c r="F30" s="227">
        <f>'新たな自己評価・市町村評価様式'!J109</f>
        <v>0</v>
      </c>
      <c r="G30" s="184"/>
      <c r="H30" s="237" t="s">
        <v>212</v>
      </c>
      <c r="I30" s="248">
        <f>'新たな自己評価・市町村評価様式'!J96/100</f>
        <v>0</v>
      </c>
      <c r="J30" s="256">
        <f>'新たな自己評価・市町村評価様式'!M96/100</f>
        <v>0</v>
      </c>
      <c r="K30" s="259"/>
      <c r="L30" s="259"/>
      <c r="M30" s="259"/>
      <c r="N30" s="191" t="s">
        <v>145</v>
      </c>
      <c r="O30" s="204"/>
      <c r="P30" s="288" t="s">
        <v>16</v>
      </c>
      <c r="Q30" s="260" t="s">
        <v>54</v>
      </c>
      <c r="R30" s="243" t="s">
        <v>171</v>
      </c>
      <c r="S30" s="124"/>
    </row>
    <row r="31" spans="1:19">
      <c r="A31" s="184"/>
      <c r="B31" s="184"/>
      <c r="C31" s="200" t="str">
        <f>'新たな自己評価・市町村評価様式'!G89</f>
        <v>令和６年度</v>
      </c>
      <c r="D31" s="190"/>
      <c r="E31" s="219">
        <f>'新たな自己評価・市町村評価様式'!J89</f>
        <v>0</v>
      </c>
      <c r="F31" s="227">
        <f>'新たな自己評価・市町村評価様式'!J110</f>
        <v>0</v>
      </c>
      <c r="G31" s="184"/>
      <c r="H31" s="237" t="s">
        <v>213</v>
      </c>
      <c r="I31" s="248">
        <f>'新たな自己評価・市町村評価様式'!J97/100</f>
        <v>0</v>
      </c>
      <c r="J31" s="256">
        <f>'新たな自己評価・市町村評価様式'!M97/100</f>
        <v>0</v>
      </c>
      <c r="K31" s="259"/>
      <c r="L31" s="259"/>
      <c r="M31" s="259"/>
      <c r="N31" s="192"/>
      <c r="O31" s="282" t="s">
        <v>109</v>
      </c>
      <c r="P31" s="243" t="e">
        <f ca="1">'新たな自己評価・市町村評価様式'!Z204</f>
        <v>#VALUE!</v>
      </c>
      <c r="Q31" s="260" t="e">
        <f ca="1">'新たな自己評価・市町村評価様式'!AM204</f>
        <v>#VALUE!</v>
      </c>
      <c r="R31" s="266" t="e">
        <f ca="1">AVERAGE(Q31:Q35)</f>
        <v>#VALUE!</v>
      </c>
    </row>
    <row r="32" spans="1:19">
      <c r="A32" s="184"/>
      <c r="B32" s="184"/>
      <c r="C32" s="200" t="str">
        <f>'新たな自己評価・市町村評価様式'!G90</f>
        <v>令和７年度</v>
      </c>
      <c r="D32" s="190"/>
      <c r="E32" s="219">
        <f>'新たな自己評価・市町村評価様式'!J90</f>
        <v>0</v>
      </c>
      <c r="F32" s="227">
        <f>'新たな自己評価・市町村評価様式'!J111</f>
        <v>0</v>
      </c>
      <c r="G32" s="184"/>
      <c r="H32" s="238" t="s">
        <v>54</v>
      </c>
      <c r="I32" s="249" t="e">
        <f>'新たな自己評価・市町村評価様式'!AM95</f>
        <v>#REF!</v>
      </c>
      <c r="J32" s="257" t="e">
        <f>'新たな自己評価・市町村評価様式'!AM97</f>
        <v>#REF!</v>
      </c>
      <c r="K32" s="259"/>
      <c r="L32" s="259"/>
      <c r="M32" s="259"/>
      <c r="N32" s="192"/>
      <c r="O32" s="282" t="s">
        <v>106</v>
      </c>
      <c r="P32" s="243" t="e">
        <f ca="1">'新たな自己評価・市町村評価様式'!Z205</f>
        <v>#VALUE!</v>
      </c>
      <c r="Q32" s="260" t="e">
        <f ca="1">'新たな自己評価・市町村評価様式'!AM205</f>
        <v>#VALUE!</v>
      </c>
      <c r="R32" s="267" t="e">
        <f ca="1">AA66</f>
        <v>#VALUE!</v>
      </c>
    </row>
    <row r="33" spans="1:31">
      <c r="A33" s="184"/>
      <c r="B33" s="184"/>
      <c r="C33" s="190"/>
      <c r="D33" s="190"/>
      <c r="E33" s="190"/>
      <c r="F33" s="190"/>
      <c r="G33" s="190"/>
      <c r="H33" s="190"/>
      <c r="I33" s="239"/>
      <c r="J33" s="239"/>
      <c r="K33" s="259"/>
      <c r="L33" s="259"/>
      <c r="M33" s="259"/>
      <c r="N33" s="192"/>
      <c r="O33" s="282" t="s">
        <v>96</v>
      </c>
      <c r="P33" s="243" t="e">
        <f ca="1">'新たな自己評価・市町村評価様式'!Z206</f>
        <v>#VALUE!</v>
      </c>
      <c r="Q33" s="260" t="e">
        <f ca="1">'新たな自己評価・市町村評価様式'!AM206</f>
        <v>#VALUE!</v>
      </c>
      <c r="R33" s="268"/>
    </row>
    <row r="34" spans="1:31">
      <c r="A34" s="184"/>
      <c r="B34" s="184"/>
      <c r="C34" s="190"/>
      <c r="D34" s="190"/>
      <c r="E34" s="190"/>
      <c r="F34" s="190"/>
      <c r="G34" s="190"/>
      <c r="H34" s="190"/>
      <c r="I34" s="239"/>
      <c r="J34" s="239"/>
      <c r="K34" s="259"/>
      <c r="L34" s="259"/>
      <c r="M34" s="259"/>
      <c r="N34" s="192"/>
      <c r="O34" s="282" t="s">
        <v>97</v>
      </c>
      <c r="P34" s="243" t="e">
        <f ca="1">'新たな自己評価・市町村評価様式'!Z207</f>
        <v>#VALUE!</v>
      </c>
      <c r="Q34" s="260" t="e">
        <f ca="1">'新たな自己評価・市町村評価様式'!AM207</f>
        <v>#VALUE!</v>
      </c>
      <c r="R34" s="268"/>
    </row>
    <row r="35" spans="1:31" ht="15" customHeight="1">
      <c r="A35" s="184"/>
      <c r="B35" s="185" t="s">
        <v>46</v>
      </c>
      <c r="C35" s="190"/>
      <c r="D35" s="190"/>
      <c r="E35" s="190"/>
      <c r="F35" s="190"/>
      <c r="G35" s="190"/>
      <c r="H35" s="190"/>
      <c r="I35" s="239"/>
      <c r="J35" s="239"/>
      <c r="K35" s="259"/>
      <c r="L35" s="259"/>
      <c r="M35" s="259"/>
      <c r="N35" s="193"/>
      <c r="O35" s="282" t="s">
        <v>98</v>
      </c>
      <c r="P35" s="243" t="e">
        <f ca="1">'新たな自己評価・市町村評価様式'!Z208</f>
        <v>#VALUE!</v>
      </c>
      <c r="Q35" s="260" t="e">
        <f ca="1">'新たな自己評価・市町村評価様式'!AM208</f>
        <v>#VALUE!</v>
      </c>
      <c r="R35" s="269"/>
    </row>
    <row r="36" spans="1:31">
      <c r="A36" s="184"/>
      <c r="B36" s="186"/>
      <c r="C36" s="190"/>
      <c r="D36" s="190"/>
      <c r="E36" s="212"/>
      <c r="F36" s="212"/>
      <c r="G36" s="212"/>
      <c r="H36" s="212"/>
      <c r="I36" s="239"/>
      <c r="J36" s="239"/>
      <c r="K36" s="259"/>
      <c r="L36" s="259"/>
      <c r="M36" s="259"/>
      <c r="N36" s="190"/>
      <c r="O36" s="190"/>
      <c r="P36" s="239"/>
      <c r="Q36" s="259"/>
      <c r="R36" s="259"/>
    </row>
    <row r="37" spans="1:31">
      <c r="A37" s="184"/>
      <c r="B37" s="184"/>
      <c r="C37" s="187" t="s">
        <v>181</v>
      </c>
      <c r="D37" s="201"/>
      <c r="E37" s="220"/>
      <c r="F37" s="220"/>
      <c r="G37" s="220"/>
      <c r="H37" s="220"/>
      <c r="I37" s="240" t="s">
        <v>16</v>
      </c>
      <c r="J37" s="240" t="s">
        <v>54</v>
      </c>
      <c r="K37" s="258" t="s">
        <v>171</v>
      </c>
      <c r="L37" s="259"/>
      <c r="M37" s="259"/>
      <c r="N37" s="194" t="s">
        <v>188</v>
      </c>
      <c r="O37" s="207"/>
      <c r="P37" s="289" t="s">
        <v>16</v>
      </c>
      <c r="Q37" s="261" t="s">
        <v>54</v>
      </c>
      <c r="R37" s="245" t="s">
        <v>171</v>
      </c>
    </row>
    <row r="38" spans="1:31">
      <c r="A38" s="184"/>
      <c r="B38" s="184"/>
      <c r="C38" s="188"/>
      <c r="D38" s="202" t="s">
        <v>161</v>
      </c>
      <c r="E38" s="211" t="s">
        <v>205</v>
      </c>
      <c r="F38" s="224"/>
      <c r="G38" s="224"/>
      <c r="H38" s="229"/>
      <c r="I38" s="240" t="e">
        <f>'新たな自己評価・市町村評価様式'!Z164</f>
        <v>#N/A</v>
      </c>
      <c r="J38" s="258" t="e">
        <f>'新たな自己評価・市町村評価様式'!AM164</f>
        <v>#N/A</v>
      </c>
      <c r="K38" s="262" t="e">
        <f>AVERAGE(J38:J41)</f>
        <v>#N/A</v>
      </c>
      <c r="L38" s="259"/>
      <c r="M38" s="259"/>
      <c r="N38" s="276"/>
      <c r="O38" s="283" t="s">
        <v>157</v>
      </c>
      <c r="P38" s="245" t="e">
        <f ca="1">'新たな自己評価・市町村評価様式'!Z209</f>
        <v>#VALUE!</v>
      </c>
      <c r="Q38" s="261" t="e">
        <f ca="1">'新たな自己評価・市町村評価様式'!AM209</f>
        <v>#VALUE!</v>
      </c>
      <c r="R38" s="270" t="e">
        <f ca="1">AVERAGE(Q38:Q42)</f>
        <v>#VALUE!</v>
      </c>
    </row>
    <row r="39" spans="1:31">
      <c r="A39" s="184"/>
      <c r="B39" s="184"/>
      <c r="C39" s="188"/>
      <c r="D39" s="202"/>
      <c r="E39" s="211" t="s">
        <v>206</v>
      </c>
      <c r="F39" s="224"/>
      <c r="G39" s="224"/>
      <c r="H39" s="229"/>
      <c r="I39" s="240" t="e">
        <f>'新たな自己評価・市町村評価様式'!Z165</f>
        <v>#N/A</v>
      </c>
      <c r="J39" s="258" t="e">
        <f>'新たな自己評価・市町村評価様式'!AM165</f>
        <v>#N/A</v>
      </c>
      <c r="K39" s="263" t="e">
        <f>AA62</f>
        <v>#N/A</v>
      </c>
      <c r="L39" s="259"/>
      <c r="M39" s="259"/>
      <c r="N39" s="276"/>
      <c r="O39" s="283" t="s">
        <v>101</v>
      </c>
      <c r="P39" s="245" t="e">
        <f ca="1">'新たな自己評価・市町村評価様式'!Z210</f>
        <v>#VALUE!</v>
      </c>
      <c r="Q39" s="261" t="e">
        <f ca="1">'新たな自己評価・市町村評価様式'!AM210</f>
        <v>#VALUE!</v>
      </c>
      <c r="R39" s="272" t="e">
        <f ca="1">AA69</f>
        <v>#VALUE!</v>
      </c>
    </row>
    <row r="40" spans="1:31" ht="13.5" customHeight="1">
      <c r="A40" s="184"/>
      <c r="B40" s="184"/>
      <c r="C40" s="188"/>
      <c r="D40" s="202" t="s">
        <v>161</v>
      </c>
      <c r="E40" s="211" t="s">
        <v>76</v>
      </c>
      <c r="F40" s="224"/>
      <c r="G40" s="224"/>
      <c r="H40" s="229"/>
      <c r="I40" s="240" t="e">
        <f>'新たな自己評価・市町村評価様式'!Z166</f>
        <v>#N/A</v>
      </c>
      <c r="J40" s="258" t="e">
        <f>'新たな自己評価・市町村評価様式'!AM166</f>
        <v>#N/A</v>
      </c>
      <c r="K40" s="264"/>
      <c r="L40" s="259"/>
      <c r="M40" s="259"/>
      <c r="N40" s="276"/>
      <c r="O40" s="283" t="s">
        <v>142</v>
      </c>
      <c r="P40" s="245" t="e">
        <f ca="1">'新たな自己評価・市町村評価様式'!Z211</f>
        <v>#VALUE!</v>
      </c>
      <c r="Q40" s="261" t="e">
        <f ca="1">'新たな自己評価・市町村評価様式'!AM211</f>
        <v>#VALUE!</v>
      </c>
      <c r="R40" s="273"/>
    </row>
    <row r="41" spans="1:31" ht="13.5" customHeight="1">
      <c r="A41" s="184"/>
      <c r="B41" s="184"/>
      <c r="C41" s="189"/>
      <c r="D41" s="203"/>
      <c r="E41" s="211" t="s">
        <v>219</v>
      </c>
      <c r="F41" s="224"/>
      <c r="G41" s="224"/>
      <c r="H41" s="229"/>
      <c r="I41" s="240" t="e">
        <f>'新たな自己評価・市町村評価様式'!Z167</f>
        <v>#N/A</v>
      </c>
      <c r="J41" s="258" t="e">
        <f>'新たな自己評価・市町村評価様式'!AM167</f>
        <v>#N/A</v>
      </c>
      <c r="K41" s="265"/>
      <c r="L41" s="259"/>
      <c r="M41" s="259"/>
      <c r="N41" s="276"/>
      <c r="O41" s="283" t="s">
        <v>102</v>
      </c>
      <c r="P41" s="245" t="e">
        <f ca="1">'新たな自己評価・市町村評価様式'!Z212</f>
        <v>#VALUE!</v>
      </c>
      <c r="Q41" s="261" t="e">
        <f ca="1">'新たな自己評価・市町村評価様式'!AM212</f>
        <v>#VALUE!</v>
      </c>
      <c r="R41" s="273"/>
    </row>
    <row r="42" spans="1:31" ht="13.5" customHeight="1">
      <c r="A42" s="184"/>
      <c r="B42" s="184"/>
      <c r="C42" s="190"/>
      <c r="D42" s="190"/>
      <c r="E42" s="212"/>
      <c r="F42" s="212"/>
      <c r="G42" s="212"/>
      <c r="H42" s="212"/>
      <c r="I42" s="239"/>
      <c r="J42" s="259"/>
      <c r="K42" s="259"/>
      <c r="L42" s="259"/>
      <c r="M42" s="259"/>
      <c r="N42" s="277"/>
      <c r="O42" s="283" t="s">
        <v>104</v>
      </c>
      <c r="P42" s="245" t="e">
        <f ca="1">'新たな自己評価・市町村評価様式'!Z213</f>
        <v>#VALUE!</v>
      </c>
      <c r="Q42" s="261" t="e">
        <f ca="1">'新たな自己評価・市町村評価様式'!AM213</f>
        <v>#VALUE!</v>
      </c>
      <c r="R42" s="274"/>
    </row>
    <row r="43" spans="1:31" ht="13.5" customHeight="1">
      <c r="A43" s="184"/>
      <c r="B43" s="184"/>
      <c r="C43" s="191" t="s">
        <v>145</v>
      </c>
      <c r="D43" s="204"/>
      <c r="E43" s="221"/>
      <c r="F43" s="221"/>
      <c r="G43" s="221"/>
      <c r="H43" s="221"/>
      <c r="I43" s="243" t="s">
        <v>16</v>
      </c>
      <c r="J43" s="260" t="s">
        <v>54</v>
      </c>
      <c r="K43" s="260" t="s">
        <v>171</v>
      </c>
      <c r="L43" s="259"/>
      <c r="M43" s="259"/>
      <c r="N43" s="184"/>
      <c r="O43" s="184"/>
      <c r="P43" s="239"/>
      <c r="Q43" s="239"/>
      <c r="R43" s="239"/>
    </row>
    <row r="44" spans="1:31">
      <c r="A44" s="184"/>
      <c r="B44" s="184"/>
      <c r="C44" s="192"/>
      <c r="D44" s="205" t="s">
        <v>161</v>
      </c>
      <c r="E44" s="214" t="s">
        <v>56</v>
      </c>
      <c r="F44" s="225"/>
      <c r="G44" s="225"/>
      <c r="H44" s="231"/>
      <c r="I44" s="243" t="e">
        <f>'新たな自己評価・市町村評価様式'!Z168</f>
        <v>#N/A</v>
      </c>
      <c r="J44" s="260" t="e">
        <f>'新たな自己評価・市町村評価様式'!AM168</f>
        <v>#N/A</v>
      </c>
      <c r="K44" s="266" t="e">
        <f>AVERAGE(J44:J46)</f>
        <v>#N/A</v>
      </c>
      <c r="L44" s="259"/>
      <c r="M44" s="259"/>
      <c r="N44" s="184"/>
      <c r="O44" s="184"/>
      <c r="P44" s="184"/>
      <c r="Q44" s="184"/>
      <c r="R44" s="184"/>
    </row>
    <row r="45" spans="1:31" ht="17.25" customHeight="1">
      <c r="A45" s="184"/>
      <c r="B45" s="184"/>
      <c r="C45" s="192"/>
      <c r="D45" s="205" t="s">
        <v>161</v>
      </c>
      <c r="E45" s="214" t="s">
        <v>84</v>
      </c>
      <c r="F45" s="225"/>
      <c r="G45" s="225"/>
      <c r="H45" s="231"/>
      <c r="I45" s="243" t="e">
        <f>'新たな自己評価・市町村評価様式'!Z169</f>
        <v>#N/A</v>
      </c>
      <c r="J45" s="260" t="e">
        <f>'新たな自己評価・市町村評価様式'!AM169</f>
        <v>#N/A</v>
      </c>
      <c r="K45" s="267" t="e">
        <f>AA65</f>
        <v>#N/A</v>
      </c>
      <c r="L45" s="259"/>
      <c r="M45" s="275" t="s">
        <v>186</v>
      </c>
      <c r="N45" s="184"/>
      <c r="O45" s="184"/>
      <c r="P45" s="184"/>
      <c r="Q45" s="184"/>
      <c r="R45" s="184"/>
    </row>
    <row r="46" spans="1:31" ht="13.5" customHeight="1">
      <c r="A46" s="184"/>
      <c r="B46" s="184"/>
      <c r="C46" s="193"/>
      <c r="D46" s="206" t="s">
        <v>161</v>
      </c>
      <c r="E46" s="214" t="s">
        <v>126</v>
      </c>
      <c r="F46" s="225"/>
      <c r="G46" s="225"/>
      <c r="H46" s="231"/>
      <c r="I46" s="243" t="e">
        <f>'新たな自己評価・市町村評価様式'!Z170</f>
        <v>#N/A</v>
      </c>
      <c r="J46" s="260" t="e">
        <f>'新たな自己評価・市町村評価様式'!AM170</f>
        <v>#N/A</v>
      </c>
      <c r="K46" s="269"/>
      <c r="L46" s="259"/>
      <c r="M46" s="259"/>
      <c r="N46" s="278" t="str">
        <f>IF('新たな自己評価・市町村評価様式'!B226="","-",'新たな自己評価・市町村評価様式'!B226)</f>
        <v>-</v>
      </c>
      <c r="O46" s="284"/>
      <c r="P46" s="284"/>
      <c r="Q46" s="284"/>
      <c r="R46" s="292"/>
    </row>
    <row r="47" spans="1:31" ht="26.45" customHeight="1">
      <c r="A47" s="184"/>
      <c r="B47" s="184"/>
      <c r="C47" s="190"/>
      <c r="D47" s="190"/>
      <c r="E47" s="212"/>
      <c r="F47" s="212"/>
      <c r="G47" s="212"/>
      <c r="H47" s="212"/>
      <c r="I47" s="239"/>
      <c r="J47" s="259"/>
      <c r="K47" s="259"/>
      <c r="L47" s="259"/>
      <c r="M47" s="259"/>
      <c r="N47" s="279"/>
      <c r="O47" s="285"/>
      <c r="P47" s="285"/>
      <c r="Q47" s="285"/>
      <c r="R47" s="293"/>
    </row>
    <row r="48" spans="1:31" ht="27" customHeight="1">
      <c r="A48" s="184"/>
      <c r="B48" s="184"/>
      <c r="C48" s="194" t="s">
        <v>188</v>
      </c>
      <c r="D48" s="207"/>
      <c r="E48" s="222"/>
      <c r="F48" s="222"/>
      <c r="G48" s="222"/>
      <c r="H48" s="222"/>
      <c r="I48" s="245" t="s">
        <v>16</v>
      </c>
      <c r="J48" s="261" t="s">
        <v>54</v>
      </c>
      <c r="K48" s="261" t="s">
        <v>171</v>
      </c>
      <c r="L48" s="259"/>
      <c r="M48" s="259"/>
      <c r="N48" s="280"/>
      <c r="O48" s="286"/>
      <c r="P48" s="286"/>
      <c r="Q48" s="286"/>
      <c r="R48" s="294"/>
      <c r="AE48" s="345"/>
    </row>
    <row r="49" spans="1:31" ht="26.45" customHeight="1">
      <c r="A49" s="184"/>
      <c r="B49" s="184"/>
      <c r="C49" s="195"/>
      <c r="D49" s="208" t="s">
        <v>161</v>
      </c>
      <c r="E49" s="216" t="s">
        <v>79</v>
      </c>
      <c r="F49" s="226"/>
      <c r="G49" s="226"/>
      <c r="H49" s="233"/>
      <c r="I49" s="245" t="e">
        <f>'新たな自己評価・市町村評価様式'!Z171</f>
        <v>#N/A</v>
      </c>
      <c r="J49" s="261" t="e">
        <f>'新たな自己評価・市町村評価様式'!AM171</f>
        <v>#N/A</v>
      </c>
      <c r="K49" s="270" t="e">
        <f>AVERAGE(J49:J53)</f>
        <v>#N/A</v>
      </c>
      <c r="L49" s="259"/>
      <c r="M49" s="259"/>
      <c r="N49" s="184"/>
      <c r="O49" s="184"/>
      <c r="P49" s="184"/>
      <c r="Q49" s="184"/>
      <c r="R49" s="184"/>
      <c r="AE49" s="345"/>
    </row>
    <row r="50" spans="1:31" ht="17.25">
      <c r="A50" s="184"/>
      <c r="B50" s="184"/>
      <c r="C50" s="195"/>
      <c r="D50" s="208" t="s">
        <v>161</v>
      </c>
      <c r="E50" s="216" t="s">
        <v>88</v>
      </c>
      <c r="F50" s="226"/>
      <c r="G50" s="226"/>
      <c r="H50" s="233"/>
      <c r="I50" s="245" t="e">
        <f>'新たな自己評価・市町村評価様式'!Z172</f>
        <v>#N/A</v>
      </c>
      <c r="J50" s="261" t="e">
        <f>'新たな自己評価・市町村評価様式'!AM172</f>
        <v>#N/A</v>
      </c>
      <c r="K50" s="272" t="e">
        <f>AA68</f>
        <v>#N/A</v>
      </c>
      <c r="L50" s="259"/>
      <c r="M50" s="185" t="s">
        <v>37</v>
      </c>
      <c r="N50" s="184"/>
      <c r="O50" s="184"/>
      <c r="P50" s="184"/>
      <c r="Q50" s="184"/>
      <c r="R50" s="184"/>
      <c r="AE50" s="345"/>
    </row>
    <row r="51" spans="1:31" ht="27" customHeight="1">
      <c r="A51" s="184"/>
      <c r="B51" s="184"/>
      <c r="C51" s="195"/>
      <c r="D51" s="208" t="s">
        <v>161</v>
      </c>
      <c r="E51" s="216" t="s">
        <v>144</v>
      </c>
      <c r="F51" s="226"/>
      <c r="G51" s="226"/>
      <c r="H51" s="233"/>
      <c r="I51" s="245" t="e">
        <f>'新たな自己評価・市町村評価様式'!Z173</f>
        <v>#N/A</v>
      </c>
      <c r="J51" s="261" t="e">
        <f>'新たな自己評価・市町村評価様式'!AM173</f>
        <v>#N/A</v>
      </c>
      <c r="K51" s="273"/>
      <c r="L51" s="259"/>
      <c r="M51" s="259"/>
      <c r="N51" s="278" t="e">
        <f>IF(#REF!="","-",#REF!)</f>
        <v>#REF!</v>
      </c>
      <c r="O51" s="284"/>
      <c r="P51" s="284"/>
      <c r="Q51" s="284"/>
      <c r="R51" s="292"/>
      <c r="AE51" s="345"/>
    </row>
    <row r="52" spans="1:31" ht="27" customHeight="1">
      <c r="A52" s="184"/>
      <c r="B52" s="184"/>
      <c r="C52" s="195"/>
      <c r="D52" s="208"/>
      <c r="E52" s="223" t="s">
        <v>191</v>
      </c>
      <c r="F52" s="215"/>
      <c r="G52" s="215"/>
      <c r="H52" s="232"/>
      <c r="I52" s="245" t="e">
        <f>'新たな自己評価・市町村評価様式'!Z174</f>
        <v>#N/A</v>
      </c>
      <c r="J52" s="261" t="e">
        <f>'新たな自己評価・市町村評価様式'!AM174</f>
        <v>#N/A</v>
      </c>
      <c r="K52" s="273"/>
      <c r="L52" s="259"/>
      <c r="M52" s="259"/>
      <c r="N52" s="279"/>
      <c r="O52" s="285"/>
      <c r="P52" s="285"/>
      <c r="Q52" s="285"/>
      <c r="R52" s="293"/>
      <c r="AE52" s="345"/>
    </row>
    <row r="53" spans="1:31" ht="42.6" customHeight="1">
      <c r="A53" s="184"/>
      <c r="B53" s="184"/>
      <c r="C53" s="196"/>
      <c r="D53" s="209" t="s">
        <v>161</v>
      </c>
      <c r="E53" s="216" t="s">
        <v>204</v>
      </c>
      <c r="F53" s="226"/>
      <c r="G53" s="226"/>
      <c r="H53" s="233"/>
      <c r="I53" s="245" t="e">
        <f>'新たな自己評価・市町村評価様式'!Z175</f>
        <v>#N/A</v>
      </c>
      <c r="J53" s="261" t="e">
        <f>'新たな自己評価・市町村評価様式'!AM175</f>
        <v>#N/A</v>
      </c>
      <c r="K53" s="274"/>
      <c r="L53" s="259"/>
      <c r="M53" s="259"/>
      <c r="N53" s="280"/>
      <c r="O53" s="286"/>
      <c r="P53" s="286"/>
      <c r="Q53" s="286"/>
      <c r="R53" s="294"/>
      <c r="AE53" s="345"/>
    </row>
    <row r="54" spans="1:31" ht="45" customHeight="1">
      <c r="A54" s="184"/>
      <c r="B54" s="184"/>
      <c r="C54" s="184"/>
      <c r="D54" s="184"/>
      <c r="E54" s="184"/>
      <c r="F54" s="184"/>
      <c r="G54" s="184"/>
      <c r="H54" s="184"/>
      <c r="I54" s="239"/>
      <c r="J54" s="239"/>
      <c r="K54" s="259"/>
      <c r="L54" s="259"/>
      <c r="M54" s="259"/>
      <c r="N54" s="184"/>
      <c r="O54" s="184"/>
      <c r="P54" s="184"/>
      <c r="Q54" s="184"/>
      <c r="R54" s="184"/>
    </row>
    <row r="59" spans="1:31">
      <c r="Z59" s="1"/>
      <c r="AA59" s="1"/>
      <c r="AB59" s="1"/>
      <c r="AC59" s="337" t="s">
        <v>30</v>
      </c>
      <c r="AD59" s="337"/>
    </row>
    <row r="60" spans="1:31">
      <c r="Z60" s="320" t="s">
        <v>54</v>
      </c>
      <c r="AA60" s="320" t="s">
        <v>317</v>
      </c>
      <c r="AB60" s="333" t="s">
        <v>318</v>
      </c>
      <c r="AC60" s="337" t="s">
        <v>311</v>
      </c>
      <c r="AD60" s="341" t="s">
        <v>312</v>
      </c>
    </row>
    <row r="61" spans="1:31" ht="27">
      <c r="W61" s="295" t="s">
        <v>306</v>
      </c>
      <c r="X61" s="304" t="s">
        <v>59</v>
      </c>
      <c r="Y61" s="313" t="s">
        <v>179</v>
      </c>
      <c r="Z61" s="321" t="e">
        <f>K6</f>
        <v>#N/A</v>
      </c>
      <c r="AA61" s="330" t="e">
        <f t="shared" ref="AA61:AA69" si="0">(Z61-AC61)/AD61*10+50</f>
        <v>#N/A</v>
      </c>
      <c r="AB61" s="334">
        <v>50</v>
      </c>
      <c r="AC61" s="338" t="e">
        <f>#REF!</f>
        <v>#REF!</v>
      </c>
      <c r="AD61" s="342" t="e">
        <f>#REF!</f>
        <v>#REF!</v>
      </c>
    </row>
    <row r="62" spans="1:31" ht="27">
      <c r="W62" s="296" t="s">
        <v>306</v>
      </c>
      <c r="X62" s="305" t="s">
        <v>315</v>
      </c>
      <c r="Y62" s="314" t="s">
        <v>179</v>
      </c>
      <c r="Z62" s="322" t="e">
        <f>K38</f>
        <v>#N/A</v>
      </c>
      <c r="AA62" s="331" t="e">
        <f t="shared" si="0"/>
        <v>#N/A</v>
      </c>
      <c r="AB62" s="335">
        <v>50</v>
      </c>
      <c r="AC62" s="339" t="e">
        <f>#REF!</f>
        <v>#REF!</v>
      </c>
      <c r="AD62" s="343" t="e">
        <f>#REF!</f>
        <v>#REF!</v>
      </c>
    </row>
    <row r="63" spans="1:31">
      <c r="W63" s="297" t="s">
        <v>306</v>
      </c>
      <c r="X63" s="306" t="s">
        <v>307</v>
      </c>
      <c r="Y63" s="306" t="s">
        <v>179</v>
      </c>
      <c r="Z63" s="323" t="e">
        <f ca="1">R27</f>
        <v>#VALUE!</v>
      </c>
      <c r="AA63" s="332" t="e">
        <f t="shared" ca="1" si="0"/>
        <v>#VALUE!</v>
      </c>
      <c r="AB63" s="336">
        <v>50</v>
      </c>
      <c r="AC63" s="340" t="e">
        <f>#REF!</f>
        <v>#REF!</v>
      </c>
      <c r="AD63" s="344" t="e">
        <f>#REF!</f>
        <v>#REF!</v>
      </c>
    </row>
    <row r="64" spans="1:31" ht="27">
      <c r="I64" s="250"/>
      <c r="W64" s="298" t="s">
        <v>257</v>
      </c>
      <c r="X64" s="307" t="s">
        <v>95</v>
      </c>
      <c r="Y64" s="315" t="s">
        <v>189</v>
      </c>
      <c r="Z64" s="324" t="e">
        <f>K14</f>
        <v>#N/A</v>
      </c>
      <c r="AA64" s="330" t="e">
        <f t="shared" si="0"/>
        <v>#N/A</v>
      </c>
      <c r="AB64" s="334">
        <v>50</v>
      </c>
      <c r="AC64" s="338" t="e">
        <f>#REF!</f>
        <v>#REF!</v>
      </c>
      <c r="AD64" s="342" t="e">
        <f>#REF!</f>
        <v>#REF!</v>
      </c>
    </row>
    <row r="65" spans="23:30" ht="27">
      <c r="W65" s="299" t="s">
        <v>257</v>
      </c>
      <c r="X65" s="308" t="s">
        <v>316</v>
      </c>
      <c r="Y65" s="316" t="s">
        <v>189</v>
      </c>
      <c r="Z65" s="325" t="e">
        <f>K44</f>
        <v>#N/A</v>
      </c>
      <c r="AA65" s="331" t="e">
        <f t="shared" si="0"/>
        <v>#N/A</v>
      </c>
      <c r="AB65" s="335">
        <v>50</v>
      </c>
      <c r="AC65" s="339" t="e">
        <f>#REF!</f>
        <v>#REF!</v>
      </c>
      <c r="AD65" s="343" t="e">
        <f>#REF!</f>
        <v>#REF!</v>
      </c>
    </row>
    <row r="66" spans="23:30">
      <c r="W66" s="300" t="s">
        <v>257</v>
      </c>
      <c r="X66" s="309" t="s">
        <v>308</v>
      </c>
      <c r="Y66" s="309" t="s">
        <v>189</v>
      </c>
      <c r="Z66" s="326" t="e">
        <f ca="1">R31</f>
        <v>#VALUE!</v>
      </c>
      <c r="AA66" s="332" t="e">
        <f t="shared" ca="1" si="0"/>
        <v>#VALUE!</v>
      </c>
      <c r="AB66" s="336">
        <v>50</v>
      </c>
      <c r="AC66" s="340" t="e">
        <f>#REF!</f>
        <v>#REF!</v>
      </c>
      <c r="AD66" s="344" t="e">
        <f>#REF!</f>
        <v>#REF!</v>
      </c>
    </row>
    <row r="67" spans="23:30" ht="27">
      <c r="W67" s="301" t="s">
        <v>153</v>
      </c>
      <c r="X67" s="310" t="s">
        <v>314</v>
      </c>
      <c r="Y67" s="317" t="s">
        <v>33</v>
      </c>
      <c r="Z67" s="327" t="e">
        <f>K21</f>
        <v>#N/A</v>
      </c>
      <c r="AA67" s="330" t="e">
        <f t="shared" si="0"/>
        <v>#N/A</v>
      </c>
      <c r="AB67" s="334">
        <v>50</v>
      </c>
      <c r="AC67" s="338" t="e">
        <f>#REF!</f>
        <v>#REF!</v>
      </c>
      <c r="AD67" s="342" t="e">
        <f>#REF!</f>
        <v>#REF!</v>
      </c>
    </row>
    <row r="68" spans="23:30" ht="27">
      <c r="W68" s="302" t="s">
        <v>153</v>
      </c>
      <c r="X68" s="311" t="s">
        <v>313</v>
      </c>
      <c r="Y68" s="318" t="s">
        <v>33</v>
      </c>
      <c r="Z68" s="328" t="e">
        <f>K49</f>
        <v>#N/A</v>
      </c>
      <c r="AA68" s="331" t="e">
        <f t="shared" si="0"/>
        <v>#N/A</v>
      </c>
      <c r="AB68" s="335">
        <v>50</v>
      </c>
      <c r="AC68" s="339" t="e">
        <f>#REF!</f>
        <v>#REF!</v>
      </c>
      <c r="AD68" s="343" t="e">
        <f>#REF!</f>
        <v>#REF!</v>
      </c>
    </row>
    <row r="69" spans="23:30" ht="27">
      <c r="W69" s="303" t="s">
        <v>153</v>
      </c>
      <c r="X69" s="312" t="s">
        <v>200</v>
      </c>
      <c r="Y69" s="319" t="s">
        <v>33</v>
      </c>
      <c r="Z69" s="329" t="e">
        <f ca="1">R38</f>
        <v>#VALUE!</v>
      </c>
      <c r="AA69" s="332" t="e">
        <f t="shared" ca="1" si="0"/>
        <v>#VALUE!</v>
      </c>
      <c r="AB69" s="336">
        <v>50</v>
      </c>
      <c r="AC69" s="340" t="e">
        <f>#REF!</f>
        <v>#REF!</v>
      </c>
      <c r="AD69" s="344" t="e">
        <f>#REF!</f>
        <v>#REF!</v>
      </c>
    </row>
  </sheetData>
  <mergeCells count="32">
    <mergeCell ref="E6:H6"/>
    <mergeCell ref="E7:H7"/>
    <mergeCell ref="E8:H8"/>
    <mergeCell ref="E9:H9"/>
    <mergeCell ref="E10:H10"/>
    <mergeCell ref="E11:H11"/>
    <mergeCell ref="E14:H14"/>
    <mergeCell ref="E15:H15"/>
    <mergeCell ref="E16:H16"/>
    <mergeCell ref="E17:H17"/>
    <mergeCell ref="E21:H21"/>
    <mergeCell ref="E22:H22"/>
    <mergeCell ref="E38:H38"/>
    <mergeCell ref="E39:H39"/>
    <mergeCell ref="E40:H40"/>
    <mergeCell ref="E41:H41"/>
    <mergeCell ref="E44:H44"/>
    <mergeCell ref="E45:H45"/>
    <mergeCell ref="E46:H46"/>
    <mergeCell ref="E49:H49"/>
    <mergeCell ref="E50:H50"/>
    <mergeCell ref="E51:H51"/>
    <mergeCell ref="E52:H52"/>
    <mergeCell ref="E53:H53"/>
    <mergeCell ref="AC59:AD59"/>
    <mergeCell ref="C26:C27"/>
    <mergeCell ref="E26:E27"/>
    <mergeCell ref="F26:F27"/>
    <mergeCell ref="I26:I27"/>
    <mergeCell ref="J26:J27"/>
    <mergeCell ref="N46:R48"/>
    <mergeCell ref="N51:R53"/>
  </mergeCells>
  <phoneticPr fontId="15"/>
  <pageMargins left="0.59055118110236227" right="0.59055118110236227" top="0.59055118110236227" bottom="0.59055118110236227" header="0.31496062992125984" footer="0.31496062992125984"/>
  <pageSetup paperSize="8" scale="99" fitToWidth="1" fitToHeight="1" orientation="landscape"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00B050"/>
  </sheetPr>
  <dimension ref="A1:X66"/>
  <sheetViews>
    <sheetView workbookViewId="0">
      <selection activeCell="I6" sqref="I6"/>
    </sheetView>
  </sheetViews>
  <sheetFormatPr defaultRowHeight="13.5"/>
  <cols>
    <col min="1" max="2" width="2.75" customWidth="1"/>
    <col min="3" max="3" width="8.75" customWidth="1"/>
    <col min="4" max="4" width="13.875" hidden="1" customWidth="1"/>
    <col min="5" max="8" width="14.875" customWidth="1"/>
    <col min="9" max="10" width="10.75" style="169" customWidth="1"/>
    <col min="11" max="11" width="9.125" style="181" customWidth="1"/>
    <col min="12" max="13" width="4.75" style="181" customWidth="1"/>
    <col min="14" max="14" width="4.75" customWidth="1"/>
    <col min="15" max="15" width="70.25" bestFit="1" customWidth="1"/>
    <col min="16" max="16" width="7.5" bestFit="1" customWidth="1"/>
    <col min="17" max="17" width="2.75" customWidth="1"/>
    <col min="22" max="22" width="20.25" customWidth="1"/>
    <col min="23" max="23" width="43.5" bestFit="1" customWidth="1"/>
    <col min="24" max="24" width="12.5" customWidth="1"/>
    <col min="26" max="26" width="12.625" bestFit="1" customWidth="1"/>
    <col min="27" max="28" width="14" customWidth="1"/>
  </cols>
  <sheetData>
    <row r="1" spans="1:17" ht="26.45" customHeight="1">
      <c r="A1" s="346" t="s">
        <v>134</v>
      </c>
      <c r="B1" s="348"/>
      <c r="C1" s="348"/>
      <c r="D1" s="348"/>
      <c r="E1" s="348"/>
      <c r="F1" s="348"/>
      <c r="G1" s="348"/>
      <c r="H1" s="348"/>
      <c r="I1" s="391"/>
      <c r="J1" s="391"/>
      <c r="K1" s="402"/>
      <c r="L1" s="402"/>
      <c r="M1" s="402"/>
      <c r="N1" s="348"/>
      <c r="O1" s="348"/>
      <c r="P1" s="348"/>
      <c r="Q1" s="348"/>
    </row>
    <row r="2" spans="1:17" ht="7.9" customHeight="1">
      <c r="A2" s="347"/>
    </row>
    <row r="3" spans="1:17" ht="17.25">
      <c r="B3" s="185" t="s">
        <v>182</v>
      </c>
      <c r="N3" s="412"/>
      <c r="O3" s="412"/>
      <c r="P3" s="412"/>
    </row>
    <row r="4" spans="1:17">
      <c r="N4" s="412"/>
      <c r="O4" s="412"/>
      <c r="P4" s="412"/>
    </row>
    <row r="5" spans="1:17">
      <c r="C5" s="350" t="s">
        <v>181</v>
      </c>
      <c r="D5" s="359"/>
      <c r="E5" s="365"/>
      <c r="F5" s="365"/>
      <c r="G5" s="365"/>
      <c r="H5" s="381"/>
      <c r="I5" s="392" t="s">
        <v>16</v>
      </c>
      <c r="J5" s="392" t="s">
        <v>54</v>
      </c>
      <c r="K5" s="403" t="s">
        <v>171</v>
      </c>
      <c r="N5" s="412"/>
      <c r="O5" s="412"/>
      <c r="P5" s="412"/>
    </row>
    <row r="6" spans="1:17" ht="13.5" customHeight="1">
      <c r="C6" s="351"/>
      <c r="D6" s="360" t="s">
        <v>34</v>
      </c>
      <c r="E6" s="366" t="s">
        <v>43</v>
      </c>
      <c r="F6" s="376"/>
      <c r="G6" s="376"/>
      <c r="H6" s="382"/>
      <c r="I6" s="393" t="e">
        <f>'新たな自己評価・市町村評価様式'!Z59</f>
        <v>#N/A</v>
      </c>
      <c r="J6" s="398" t="str">
        <f>'新たな自己評価・市町村評価様式'!Y59</f>
        <v/>
      </c>
      <c r="K6" s="404" t="e">
        <f>AVERAGE(J6:J11)</f>
        <v>#DIV/0!</v>
      </c>
      <c r="N6" s="412"/>
      <c r="O6" s="412"/>
      <c r="P6" s="412"/>
      <c r="Q6" s="124"/>
    </row>
    <row r="7" spans="1:17" ht="13.5" customHeight="1">
      <c r="C7" s="351"/>
      <c r="D7" s="360"/>
      <c r="E7" s="366" t="s">
        <v>143</v>
      </c>
      <c r="F7" s="376"/>
      <c r="G7" s="376"/>
      <c r="H7" s="382"/>
      <c r="I7" s="393" t="e">
        <f>'新たな自己評価・市町村評価様式'!Z60</f>
        <v>#N/A</v>
      </c>
      <c r="J7" s="398" t="str">
        <f>'新たな自己評価・市町村評価様式'!Y60</f>
        <v/>
      </c>
      <c r="K7" s="405"/>
      <c r="N7" s="412"/>
      <c r="O7" s="412"/>
      <c r="P7" s="412"/>
      <c r="Q7" s="124"/>
    </row>
    <row r="8" spans="1:17" ht="13.5" customHeight="1">
      <c r="C8" s="351"/>
      <c r="D8" s="360" t="s">
        <v>35</v>
      </c>
      <c r="E8" s="366" t="s">
        <v>45</v>
      </c>
      <c r="F8" s="376"/>
      <c r="G8" s="376"/>
      <c r="H8" s="382"/>
      <c r="I8" s="393" t="e">
        <f>'新たな自己評価・市町村評価様式'!Z62</f>
        <v>#N/A</v>
      </c>
      <c r="J8" s="398" t="str">
        <f>'新たな自己評価・市町村評価様式'!Y62</f>
        <v/>
      </c>
      <c r="K8" s="405"/>
      <c r="N8" s="412"/>
      <c r="O8" s="412"/>
      <c r="P8" s="412"/>
    </row>
    <row r="9" spans="1:17" ht="13.5" customHeight="1">
      <c r="C9" s="351"/>
      <c r="D9" s="360"/>
      <c r="E9" s="366" t="s">
        <v>31</v>
      </c>
      <c r="F9" s="376"/>
      <c r="G9" s="376"/>
      <c r="H9" s="382"/>
      <c r="I9" s="393" t="e">
        <f>'新たな自己評価・市町村評価様式'!Z63</f>
        <v>#N/A</v>
      </c>
      <c r="J9" s="398" t="str">
        <f>'新たな自己評価・市町村評価様式'!Y63</f>
        <v/>
      </c>
      <c r="K9" s="405"/>
      <c r="N9" s="412"/>
      <c r="O9" s="412"/>
      <c r="P9" s="412"/>
      <c r="Q9" s="124"/>
    </row>
    <row r="10" spans="1:17" ht="13.5" customHeight="1">
      <c r="C10" s="351"/>
      <c r="D10" s="360"/>
      <c r="E10" s="366" t="s">
        <v>47</v>
      </c>
      <c r="F10" s="376"/>
      <c r="G10" s="376"/>
      <c r="H10" s="382"/>
      <c r="I10" s="393" t="e">
        <f>'新たな自己評価・市町村評価様式'!Z64</f>
        <v>#N/A</v>
      </c>
      <c r="J10" s="398" t="str">
        <f>'新たな自己評価・市町村評価様式'!Y64</f>
        <v/>
      </c>
      <c r="K10" s="405"/>
      <c r="N10" s="412"/>
      <c r="O10" s="412"/>
      <c r="P10" s="412"/>
      <c r="Q10" s="124"/>
    </row>
    <row r="11" spans="1:17" ht="13.5" customHeight="1">
      <c r="C11" s="352"/>
      <c r="D11" s="361"/>
      <c r="E11" s="366" t="s">
        <v>4</v>
      </c>
      <c r="F11" s="376"/>
      <c r="G11" s="376"/>
      <c r="H11" s="382"/>
      <c r="I11" s="393" t="e">
        <f>'新たな自己評価・市町村評価様式'!Z65</f>
        <v>#N/A</v>
      </c>
      <c r="J11" s="398" t="str">
        <f>'新たな自己評価・市町村評価様式'!Y65</f>
        <v/>
      </c>
      <c r="K11" s="406"/>
      <c r="N11" s="412"/>
      <c r="O11" s="412"/>
      <c r="P11" s="412"/>
      <c r="Q11" s="124"/>
    </row>
    <row r="12" spans="1:17">
      <c r="C12" s="3"/>
      <c r="D12" s="3"/>
      <c r="E12" s="367"/>
      <c r="F12" s="367"/>
      <c r="G12" s="367"/>
      <c r="H12" s="367"/>
      <c r="I12" s="394"/>
      <c r="J12" s="399"/>
      <c r="N12" s="412"/>
      <c r="O12" s="412"/>
      <c r="P12" s="412"/>
      <c r="Q12" s="124"/>
    </row>
    <row r="13" spans="1:17">
      <c r="C13" s="350" t="s">
        <v>145</v>
      </c>
      <c r="D13" s="359"/>
      <c r="E13" s="368"/>
      <c r="F13" s="368"/>
      <c r="G13" s="368"/>
      <c r="H13" s="383"/>
      <c r="I13" s="392" t="s">
        <v>16</v>
      </c>
      <c r="J13" s="398" t="s">
        <v>54</v>
      </c>
      <c r="K13" s="403" t="s">
        <v>171</v>
      </c>
      <c r="N13" s="413"/>
      <c r="O13" s="413"/>
      <c r="P13" s="413"/>
      <c r="Q13" s="124"/>
    </row>
    <row r="14" spans="1:17" ht="13.5" customHeight="1">
      <c r="C14" s="351"/>
      <c r="D14" s="360" t="s">
        <v>34</v>
      </c>
      <c r="E14" s="366" t="s">
        <v>41</v>
      </c>
      <c r="F14" s="376"/>
      <c r="G14" s="376"/>
      <c r="H14" s="382"/>
      <c r="I14" s="393" t="e">
        <f>'新たな自己評価・市町村評価様式'!Z61</f>
        <v>#N/A</v>
      </c>
      <c r="J14" s="398" t="str">
        <f>'新たな自己評価・市町村評価様式'!Y61</f>
        <v/>
      </c>
      <c r="K14" s="404" t="e">
        <f>AVERAGE(J14:J18)</f>
        <v>#DIV/0!</v>
      </c>
      <c r="N14" s="413"/>
      <c r="O14" s="413"/>
      <c r="P14" s="413"/>
      <c r="Q14" s="124"/>
    </row>
    <row r="15" spans="1:17">
      <c r="C15" s="351"/>
      <c r="D15" s="360"/>
      <c r="E15" s="366" t="s">
        <v>277</v>
      </c>
      <c r="F15" s="376"/>
      <c r="G15" s="376"/>
      <c r="H15" s="382"/>
      <c r="I15" s="393" t="str">
        <f>'新たな自己評価・市町村評価様式'!Z75</f>
        <v>-</v>
      </c>
      <c r="J15" s="398" t="str">
        <f>'新たな自己評価・市町村評価様式'!Y75</f>
        <v>-</v>
      </c>
      <c r="K15" s="405"/>
      <c r="N15" s="413"/>
      <c r="O15" s="413"/>
      <c r="P15" s="413"/>
      <c r="Q15" s="124"/>
    </row>
    <row r="16" spans="1:17" ht="13.5" customHeight="1">
      <c r="C16" s="351"/>
      <c r="D16" s="360" t="s">
        <v>161</v>
      </c>
      <c r="E16" s="366" t="s">
        <v>164</v>
      </c>
      <c r="F16" s="376"/>
      <c r="G16" s="376"/>
      <c r="H16" s="382"/>
      <c r="I16" s="393" t="str">
        <f>'新たな自己評価・市町村評価様式'!Z82</f>
        <v>-</v>
      </c>
      <c r="J16" s="398" t="str">
        <f>'新たな自己評価・市町村評価様式'!Y82</f>
        <v>-</v>
      </c>
      <c r="K16" s="405"/>
      <c r="N16" s="413"/>
      <c r="O16" s="413"/>
      <c r="P16" s="413"/>
      <c r="Q16" s="124"/>
    </row>
    <row r="17" spans="2:17">
      <c r="C17" s="351"/>
      <c r="D17" s="360" t="s">
        <v>35</v>
      </c>
      <c r="E17" s="366" t="s">
        <v>162</v>
      </c>
      <c r="F17" s="376"/>
      <c r="G17" s="376"/>
      <c r="H17" s="382"/>
      <c r="I17" s="393" t="e">
        <f>'新たな自己評価・市町村評価様式'!Z116</f>
        <v>#N/A</v>
      </c>
      <c r="J17" s="398" t="str">
        <f>'新たな自己評価・市町村評価様式'!Y116</f>
        <v>-</v>
      </c>
      <c r="K17" s="405"/>
      <c r="N17" s="413"/>
      <c r="O17" s="413"/>
      <c r="P17" s="413"/>
      <c r="Q17" s="124"/>
    </row>
    <row r="18" spans="2:17">
      <c r="C18" s="352"/>
      <c r="D18" s="361" t="s">
        <v>161</v>
      </c>
      <c r="E18" s="366" t="s">
        <v>166</v>
      </c>
      <c r="F18" s="376"/>
      <c r="G18" s="376"/>
      <c r="H18" s="382"/>
      <c r="I18" s="393" t="e">
        <f>'新たな自己評価・市町村評価様式'!Z121</f>
        <v>#N/A</v>
      </c>
      <c r="J18" s="398" t="str">
        <f>'新たな自己評価・市町村評価様式'!Y121</f>
        <v>-</v>
      </c>
      <c r="K18" s="406"/>
      <c r="N18" s="413"/>
      <c r="O18" s="413"/>
      <c r="P18" s="413"/>
      <c r="Q18" s="124"/>
    </row>
    <row r="19" spans="2:17">
      <c r="C19" s="3"/>
      <c r="D19" s="3"/>
      <c r="E19" s="367"/>
      <c r="F19" s="367"/>
      <c r="G19" s="367"/>
      <c r="H19" s="367"/>
      <c r="I19" s="394"/>
      <c r="J19" s="399"/>
      <c r="N19" s="413"/>
      <c r="O19" s="413"/>
      <c r="P19" s="413"/>
      <c r="Q19" s="124"/>
    </row>
    <row r="20" spans="2:17" ht="13.5" customHeight="1">
      <c r="C20" s="350" t="s">
        <v>188</v>
      </c>
      <c r="D20" s="359"/>
      <c r="E20" s="368"/>
      <c r="F20" s="368"/>
      <c r="G20" s="368"/>
      <c r="H20" s="383"/>
      <c r="I20" s="392" t="s">
        <v>16</v>
      </c>
      <c r="J20" s="398" t="s">
        <v>54</v>
      </c>
      <c r="K20" s="403" t="s">
        <v>171</v>
      </c>
      <c r="N20" s="413"/>
      <c r="O20" s="413"/>
      <c r="P20" s="413"/>
      <c r="Q20" s="124"/>
    </row>
    <row r="21" spans="2:17" ht="13.5" customHeight="1">
      <c r="C21" s="351"/>
      <c r="D21" s="360" t="s">
        <v>39</v>
      </c>
      <c r="E21" s="366" t="s">
        <v>49</v>
      </c>
      <c r="F21" s="376"/>
      <c r="G21" s="376"/>
      <c r="H21" s="382"/>
      <c r="I21" s="393" t="e">
        <f>'新たな自己評価・市町村評価様式'!Z67</f>
        <v>#N/A</v>
      </c>
      <c r="J21" s="398" t="str">
        <f>'新たな自己評価・市町村評価様式'!Y67</f>
        <v/>
      </c>
      <c r="K21" s="404" t="e">
        <f>AVERAGE(J21:J22)</f>
        <v>#DIV/0!</v>
      </c>
      <c r="N21" s="413"/>
      <c r="O21" s="413"/>
      <c r="P21" s="413"/>
      <c r="Q21" s="124"/>
    </row>
    <row r="22" spans="2:17">
      <c r="C22" s="352"/>
      <c r="D22" s="361" t="s">
        <v>161</v>
      </c>
      <c r="E22" s="366" t="s">
        <v>165</v>
      </c>
      <c r="F22" s="376"/>
      <c r="G22" s="376"/>
      <c r="H22" s="382"/>
      <c r="I22" s="393" t="e">
        <f>'新たな自己評価・市町村評価様式'!Z103</f>
        <v>#N/A</v>
      </c>
      <c r="J22" s="398" t="str">
        <f>'新たな自己評価・市町村評価様式'!Y103</f>
        <v>-</v>
      </c>
      <c r="K22" s="406"/>
      <c r="N22" s="413"/>
      <c r="O22" s="413"/>
      <c r="P22" s="413"/>
      <c r="Q22" s="124"/>
    </row>
    <row r="23" spans="2:17">
      <c r="C23" s="3"/>
      <c r="D23" s="3"/>
      <c r="E23" s="367"/>
      <c r="F23" s="367"/>
      <c r="G23" s="367"/>
      <c r="H23" s="367"/>
      <c r="Q23" s="124"/>
    </row>
    <row r="24" spans="2:17" ht="17.25">
      <c r="B24" s="185" t="s">
        <v>124</v>
      </c>
      <c r="C24" s="3"/>
      <c r="D24" s="3"/>
      <c r="E24" s="3"/>
      <c r="F24" s="3"/>
      <c r="G24" s="3"/>
      <c r="H24" s="3"/>
      <c r="M24" s="410" t="s">
        <v>184</v>
      </c>
      <c r="Q24" s="124"/>
    </row>
    <row r="25" spans="2:17">
      <c r="C25" s="3"/>
      <c r="D25" s="3"/>
      <c r="E25" s="3"/>
      <c r="F25" s="3"/>
      <c r="G25" s="3"/>
      <c r="H25" s="3"/>
      <c r="Q25" s="124"/>
    </row>
    <row r="26" spans="2:17" ht="13.5" customHeight="1">
      <c r="C26" s="353"/>
      <c r="D26" s="3"/>
      <c r="E26" s="369" t="s">
        <v>164</v>
      </c>
      <c r="F26" s="369" t="s">
        <v>209</v>
      </c>
      <c r="H26" s="384"/>
      <c r="I26" s="395" t="s">
        <v>163</v>
      </c>
      <c r="J26" s="400" t="s">
        <v>222</v>
      </c>
      <c r="N26" s="414" t="s">
        <v>181</v>
      </c>
      <c r="O26" s="420"/>
      <c r="P26" s="425" t="s">
        <v>16</v>
      </c>
      <c r="Q26" s="124"/>
    </row>
    <row r="27" spans="2:17">
      <c r="C27" s="354"/>
      <c r="D27" s="3"/>
      <c r="E27" s="370"/>
      <c r="F27" s="370"/>
      <c r="H27" s="385"/>
      <c r="I27" s="395"/>
      <c r="J27" s="400"/>
      <c r="N27" s="20"/>
      <c r="O27" s="421" t="s">
        <v>108</v>
      </c>
      <c r="P27" s="337" t="e">
        <f ca="1">'新たな自己評価・市町村評価様式'!Z202</f>
        <v>#VALUE!</v>
      </c>
      <c r="Q27" s="124"/>
    </row>
    <row r="28" spans="2:17">
      <c r="C28" s="355" t="s">
        <v>220</v>
      </c>
      <c r="D28" s="3"/>
      <c r="E28" s="371">
        <f>'新たな自己評価・市町村評価様式'!J86</f>
        <v>0</v>
      </c>
      <c r="F28" s="377">
        <f>'新たな自己評価・市町村評価様式'!J107</f>
        <v>0</v>
      </c>
      <c r="H28" s="386" t="s">
        <v>208</v>
      </c>
      <c r="I28" s="396">
        <f>'新たな自己評価・市町村評価様式'!J94</f>
        <v>0</v>
      </c>
      <c r="J28" s="396">
        <f>'新たな自己評価・市町村評価様式'!M94</f>
        <v>0</v>
      </c>
      <c r="N28" s="21"/>
      <c r="O28" s="421" t="s">
        <v>105</v>
      </c>
      <c r="P28" s="337" t="e">
        <f ca="1">'新たな自己評価・市町村評価様式'!Z203</f>
        <v>#VALUE!</v>
      </c>
      <c r="Q28" s="124"/>
    </row>
    <row r="29" spans="2:17">
      <c r="C29" s="355" t="s">
        <v>135</v>
      </c>
      <c r="D29" s="3"/>
      <c r="E29" s="371">
        <f>'新たな自己評価・市町村評価様式'!J87</f>
        <v>0</v>
      </c>
      <c r="F29" s="377">
        <f>'新たな自己評価・市町村評価様式'!J108</f>
        <v>0</v>
      </c>
      <c r="H29" s="387" t="s">
        <v>107</v>
      </c>
      <c r="I29" s="396">
        <f>'新たな自己評価・市町村評価様式'!J95</f>
        <v>0</v>
      </c>
      <c r="J29" s="396">
        <f>'新たな自己評価・市町村評価様式'!M95</f>
        <v>0</v>
      </c>
      <c r="N29" s="3"/>
      <c r="O29" s="3"/>
      <c r="Q29" s="124"/>
    </row>
    <row r="30" spans="2:17">
      <c r="C30" s="355" t="s">
        <v>169</v>
      </c>
      <c r="D30" s="3"/>
      <c r="E30" s="371">
        <f>'新たな自己評価・市町村評価様式'!J88</f>
        <v>0</v>
      </c>
      <c r="F30" s="377">
        <f>'新たな自己評価・市町村評価様式'!J109</f>
        <v>0</v>
      </c>
      <c r="H30" s="387" t="s">
        <v>212</v>
      </c>
      <c r="I30" s="396">
        <f>'新たな自己評価・市町村評価様式'!J96</f>
        <v>0</v>
      </c>
      <c r="J30" s="396">
        <f>'新たな自己評価・市町村評価様式'!M96</f>
        <v>0</v>
      </c>
      <c r="N30" s="414" t="s">
        <v>145</v>
      </c>
      <c r="O30" s="38"/>
      <c r="P30" s="425" t="s">
        <v>16</v>
      </c>
      <c r="Q30" s="124"/>
    </row>
    <row r="31" spans="2:17">
      <c r="C31" s="355" t="s">
        <v>221</v>
      </c>
      <c r="D31" s="3"/>
      <c r="E31" s="371">
        <f>'新たな自己評価・市町村評価様式'!J89</f>
        <v>0</v>
      </c>
      <c r="F31" s="377">
        <f>'新たな自己評価・市町村評価様式'!J110</f>
        <v>0</v>
      </c>
      <c r="H31" s="387" t="s">
        <v>213</v>
      </c>
      <c r="I31" s="396">
        <f>'新たな自己評価・市町村評価様式'!J97</f>
        <v>0</v>
      </c>
      <c r="J31" s="396">
        <f>'新たな自己評価・市町村評価様式'!M97</f>
        <v>0</v>
      </c>
      <c r="N31" s="20"/>
      <c r="O31" s="421" t="s">
        <v>109</v>
      </c>
      <c r="P31" s="337" t="e">
        <f ca="1">'新たな自己評価・市町村評価様式'!Z204</f>
        <v>#VALUE!</v>
      </c>
    </row>
    <row r="32" spans="2:17">
      <c r="C32" s="355" t="s">
        <v>168</v>
      </c>
      <c r="D32" s="3"/>
      <c r="E32" s="371">
        <f>'新たな自己評価・市町村評価様式'!J90</f>
        <v>0</v>
      </c>
      <c r="F32" s="377">
        <f>'新たな自己評価・市町村評価様式'!J111</f>
        <v>0</v>
      </c>
      <c r="H32" s="3"/>
      <c r="N32" s="20"/>
      <c r="O32" s="421" t="s">
        <v>106</v>
      </c>
      <c r="P32" s="337" t="e">
        <f ca="1">'新たな自己評価・市町村評価様式'!Z205</f>
        <v>#VALUE!</v>
      </c>
    </row>
    <row r="33" spans="2:16">
      <c r="C33" s="3"/>
      <c r="D33" s="3"/>
      <c r="E33" s="3"/>
      <c r="F33" s="3"/>
      <c r="G33" s="3"/>
      <c r="H33" s="3"/>
      <c r="N33" s="20"/>
      <c r="O33" s="421" t="s">
        <v>96</v>
      </c>
      <c r="P33" s="337" t="e">
        <f ca="1">'新たな自己評価・市町村評価様式'!Z206</f>
        <v>#VALUE!</v>
      </c>
    </row>
    <row r="34" spans="2:16">
      <c r="C34" s="3"/>
      <c r="D34" s="3"/>
      <c r="E34" s="3"/>
      <c r="F34" s="3"/>
      <c r="G34" s="3"/>
      <c r="H34" s="3"/>
      <c r="N34" s="20"/>
      <c r="O34" s="421" t="s">
        <v>97</v>
      </c>
      <c r="P34" s="337" t="e">
        <f ca="1">'新たな自己評価・市町村評価様式'!Z207</f>
        <v>#VALUE!</v>
      </c>
    </row>
    <row r="35" spans="2:16" ht="15" customHeight="1">
      <c r="B35" s="185" t="s">
        <v>46</v>
      </c>
      <c r="C35" s="3"/>
      <c r="D35" s="3"/>
      <c r="E35" s="3"/>
      <c r="F35" s="3"/>
      <c r="G35" s="3"/>
      <c r="H35" s="3"/>
      <c r="N35" s="21"/>
      <c r="O35" s="421" t="s">
        <v>98</v>
      </c>
      <c r="P35" s="337" t="e">
        <f ca="1">'新たな自己評価・市町村評価様式'!Z208</f>
        <v>#VALUE!</v>
      </c>
    </row>
    <row r="36" spans="2:16">
      <c r="B36" s="349"/>
      <c r="C36" s="3"/>
      <c r="D36" s="3"/>
      <c r="E36" s="367"/>
      <c r="F36" s="367"/>
      <c r="G36" s="367"/>
      <c r="H36" s="367"/>
      <c r="N36" s="3"/>
      <c r="O36" s="3"/>
      <c r="P36" s="169"/>
    </row>
    <row r="37" spans="2:16">
      <c r="C37" s="356" t="s">
        <v>181</v>
      </c>
      <c r="D37" s="362"/>
      <c r="E37" s="372"/>
      <c r="F37" s="372"/>
      <c r="G37" s="372"/>
      <c r="H37" s="372"/>
      <c r="I37" s="397" t="s">
        <v>16</v>
      </c>
      <c r="J37" s="397" t="s">
        <v>54</v>
      </c>
      <c r="K37" s="401" t="s">
        <v>171</v>
      </c>
      <c r="N37" s="414" t="s">
        <v>188</v>
      </c>
      <c r="O37" s="38"/>
      <c r="P37" s="425" t="s">
        <v>16</v>
      </c>
    </row>
    <row r="38" spans="2:16">
      <c r="C38" s="357"/>
      <c r="D38" s="363" t="s">
        <v>161</v>
      </c>
      <c r="E38" s="373" t="s">
        <v>205</v>
      </c>
      <c r="F38" s="378"/>
      <c r="G38" s="378"/>
      <c r="H38" s="388"/>
      <c r="I38" s="397" t="e">
        <f>'新たな自己評価・市町村評価様式'!Z164</f>
        <v>#N/A</v>
      </c>
      <c r="J38" s="401" t="str">
        <f>'新たな自己評価・市町村評価様式'!Y164</f>
        <v/>
      </c>
      <c r="K38" s="407" t="e">
        <f>AVERAGE(J38:J41)</f>
        <v>#DIV/0!</v>
      </c>
      <c r="N38" s="415"/>
      <c r="O38" s="421" t="s">
        <v>157</v>
      </c>
      <c r="P38" s="337" t="e">
        <f ca="1">'新たな自己評価・市町村評価様式'!Z209</f>
        <v>#VALUE!</v>
      </c>
    </row>
    <row r="39" spans="2:16">
      <c r="C39" s="357"/>
      <c r="D39" s="363"/>
      <c r="E39" s="373" t="s">
        <v>206</v>
      </c>
      <c r="F39" s="378"/>
      <c r="G39" s="378"/>
      <c r="H39" s="388"/>
      <c r="I39" s="397" t="e">
        <f>'新たな自己評価・市町村評価様式'!Z165</f>
        <v>#N/A</v>
      </c>
      <c r="J39" s="401" t="str">
        <f>'新たな自己評価・市町村評価様式'!Y165</f>
        <v/>
      </c>
      <c r="K39" s="408"/>
      <c r="N39" s="415"/>
      <c r="O39" s="421" t="s">
        <v>101</v>
      </c>
      <c r="P39" s="337" t="e">
        <f ca="1">'新たな自己評価・市町村評価様式'!Z210</f>
        <v>#VALUE!</v>
      </c>
    </row>
    <row r="40" spans="2:16" ht="13.5" customHeight="1">
      <c r="C40" s="357"/>
      <c r="D40" s="363" t="s">
        <v>161</v>
      </c>
      <c r="E40" s="373" t="s">
        <v>76</v>
      </c>
      <c r="F40" s="378"/>
      <c r="G40" s="378"/>
      <c r="H40" s="388"/>
      <c r="I40" s="397" t="e">
        <f>'新たな自己評価・市町村評価様式'!Z166</f>
        <v>#N/A</v>
      </c>
      <c r="J40" s="401" t="str">
        <f>'新たな自己評価・市町村評価様式'!Y166</f>
        <v/>
      </c>
      <c r="K40" s="408"/>
      <c r="N40" s="415"/>
      <c r="O40" s="421" t="s">
        <v>142</v>
      </c>
      <c r="P40" s="337" t="e">
        <f ca="1">'新たな自己評価・市町村評価様式'!Z211</f>
        <v>#VALUE!</v>
      </c>
    </row>
    <row r="41" spans="2:16" ht="13.5" customHeight="1">
      <c r="C41" s="358"/>
      <c r="D41" s="364"/>
      <c r="E41" s="374" t="s">
        <v>219</v>
      </c>
      <c r="F41" s="379"/>
      <c r="G41" s="379"/>
      <c r="H41" s="389"/>
      <c r="I41" s="397" t="e">
        <f>'新たな自己評価・市町村評価様式'!Z167</f>
        <v>#N/A</v>
      </c>
      <c r="J41" s="401" t="str">
        <f>'新たな自己評価・市町村評価様式'!Y167</f>
        <v/>
      </c>
      <c r="K41" s="409"/>
      <c r="N41" s="415"/>
      <c r="O41" s="421" t="s">
        <v>102</v>
      </c>
      <c r="P41" s="337" t="e">
        <f ca="1">'新たな自己評価・市町村評価様式'!Z212</f>
        <v>#VALUE!</v>
      </c>
    </row>
    <row r="42" spans="2:16" ht="13.5" customHeight="1">
      <c r="C42" s="3"/>
      <c r="D42" s="3"/>
      <c r="E42" s="367"/>
      <c r="F42" s="367"/>
      <c r="G42" s="367"/>
      <c r="H42" s="367"/>
      <c r="J42" s="181"/>
      <c r="N42" s="416"/>
      <c r="O42" s="421" t="s">
        <v>104</v>
      </c>
      <c r="P42" s="337" t="e">
        <f ca="1">'新たな自己評価・市町村評価様式'!Z213</f>
        <v>#VALUE!</v>
      </c>
    </row>
    <row r="43" spans="2:16" ht="13.5" customHeight="1">
      <c r="C43" s="356" t="s">
        <v>145</v>
      </c>
      <c r="D43" s="362"/>
      <c r="E43" s="372"/>
      <c r="F43" s="372"/>
      <c r="G43" s="372"/>
      <c r="H43" s="372"/>
      <c r="I43" s="397" t="s">
        <v>16</v>
      </c>
      <c r="J43" s="401" t="s">
        <v>54</v>
      </c>
      <c r="K43" s="401" t="s">
        <v>171</v>
      </c>
      <c r="P43" s="169"/>
    </row>
    <row r="44" spans="2:16">
      <c r="C44" s="357"/>
      <c r="D44" s="363" t="s">
        <v>161</v>
      </c>
      <c r="E44" s="373" t="s">
        <v>56</v>
      </c>
      <c r="F44" s="378"/>
      <c r="G44" s="378"/>
      <c r="H44" s="388"/>
      <c r="I44" s="397" t="e">
        <f>'新たな自己評価・市町村評価様式'!Z168</f>
        <v>#N/A</v>
      </c>
      <c r="J44" s="401" t="str">
        <f>'新たな自己評価・市町村評価様式'!Y168</f>
        <v/>
      </c>
      <c r="K44" s="407" t="e">
        <f>AVERAGE(J44:J46)</f>
        <v>#DIV/0!</v>
      </c>
    </row>
    <row r="45" spans="2:16" ht="17.25" customHeight="1">
      <c r="C45" s="357"/>
      <c r="D45" s="363" t="s">
        <v>161</v>
      </c>
      <c r="E45" s="373" t="s">
        <v>84</v>
      </c>
      <c r="F45" s="378"/>
      <c r="G45" s="378"/>
      <c r="H45" s="388"/>
      <c r="I45" s="397" t="e">
        <f>'新たな自己評価・市町村評価様式'!Z169</f>
        <v>#N/A</v>
      </c>
      <c r="J45" s="401" t="str">
        <f>'新たな自己評価・市町村評価様式'!Y169</f>
        <v/>
      </c>
      <c r="K45" s="408"/>
      <c r="M45" s="411" t="s">
        <v>186</v>
      </c>
    </row>
    <row r="46" spans="2:16" ht="13.5" customHeight="1">
      <c r="C46" s="358"/>
      <c r="D46" s="364" t="s">
        <v>161</v>
      </c>
      <c r="E46" s="373" t="s">
        <v>126</v>
      </c>
      <c r="F46" s="378"/>
      <c r="G46" s="378"/>
      <c r="H46" s="388"/>
      <c r="I46" s="397" t="e">
        <f>'新たな自己評価・市町村評価様式'!Z170</f>
        <v>#N/A</v>
      </c>
      <c r="J46" s="401" t="str">
        <f>'新たな自己評価・市町村評価様式'!Y170</f>
        <v/>
      </c>
      <c r="K46" s="409"/>
      <c r="N46" s="417" t="str">
        <f>IF('新たな自己評価・市町村評価様式'!B226="","-",'新たな自己評価・市町村評価様式'!B226)</f>
        <v>-</v>
      </c>
      <c r="O46" s="422"/>
      <c r="P46" s="426"/>
    </row>
    <row r="47" spans="2:16" ht="26.45" customHeight="1">
      <c r="C47" s="3"/>
      <c r="D47" s="3"/>
      <c r="E47" s="367"/>
      <c r="F47" s="367"/>
      <c r="G47" s="367"/>
      <c r="H47" s="367"/>
      <c r="J47" s="181"/>
      <c r="N47" s="418"/>
      <c r="O47" s="423"/>
      <c r="P47" s="427"/>
    </row>
    <row r="48" spans="2:16" ht="27" customHeight="1">
      <c r="C48" s="356" t="s">
        <v>188</v>
      </c>
      <c r="D48" s="362"/>
      <c r="E48" s="372"/>
      <c r="F48" s="372"/>
      <c r="G48" s="372"/>
      <c r="H48" s="372"/>
      <c r="I48" s="397" t="s">
        <v>16</v>
      </c>
      <c r="J48" s="401" t="s">
        <v>54</v>
      </c>
      <c r="K48" s="401" t="s">
        <v>171</v>
      </c>
      <c r="N48" s="419"/>
      <c r="O48" s="424"/>
      <c r="P48" s="428"/>
    </row>
    <row r="49" spans="3:24" ht="26.45" customHeight="1">
      <c r="C49" s="357"/>
      <c r="D49" s="363" t="s">
        <v>161</v>
      </c>
      <c r="E49" s="373" t="s">
        <v>79</v>
      </c>
      <c r="F49" s="378"/>
      <c r="G49" s="378"/>
      <c r="H49" s="388"/>
      <c r="I49" s="397" t="e">
        <f>'新たな自己評価・市町村評価様式'!Z171</f>
        <v>#N/A</v>
      </c>
      <c r="J49" s="401" t="str">
        <f>'新たな自己評価・市町村評価様式'!Y171</f>
        <v/>
      </c>
      <c r="K49" s="407" t="e">
        <f>AVERAGE(J49:J53)</f>
        <v>#DIV/0!</v>
      </c>
    </row>
    <row r="50" spans="3:24" ht="17.25">
      <c r="C50" s="357"/>
      <c r="D50" s="363" t="s">
        <v>161</v>
      </c>
      <c r="E50" s="373" t="s">
        <v>88</v>
      </c>
      <c r="F50" s="378"/>
      <c r="G50" s="378"/>
      <c r="H50" s="388"/>
      <c r="I50" s="397" t="e">
        <f>'新たな自己評価・市町村評価様式'!Z172</f>
        <v>#N/A</v>
      </c>
      <c r="J50" s="401" t="str">
        <f>'新たな自己評価・市町村評価様式'!Y172</f>
        <v/>
      </c>
      <c r="K50" s="408"/>
      <c r="M50" s="410" t="s">
        <v>37</v>
      </c>
    </row>
    <row r="51" spans="3:24" ht="27" customHeight="1">
      <c r="C51" s="357"/>
      <c r="D51" s="363" t="s">
        <v>161</v>
      </c>
      <c r="E51" s="373" t="s">
        <v>144</v>
      </c>
      <c r="F51" s="378"/>
      <c r="G51" s="378"/>
      <c r="H51" s="388"/>
      <c r="I51" s="397" t="e">
        <f>'新たな自己評価・市町村評価様式'!Z173</f>
        <v>#N/A</v>
      </c>
      <c r="J51" s="401" t="str">
        <f>'新たな自己評価・市町村評価様式'!Y173</f>
        <v/>
      </c>
      <c r="K51" s="408"/>
      <c r="N51" s="417" t="e">
        <f>IF(#REF!="","-",#REF!)</f>
        <v>#REF!</v>
      </c>
      <c r="O51" s="422"/>
      <c r="P51" s="426"/>
    </row>
    <row r="52" spans="3:24" ht="27" customHeight="1">
      <c r="C52" s="357"/>
      <c r="D52" s="363"/>
      <c r="E52" s="375" t="s">
        <v>191</v>
      </c>
      <c r="F52" s="380"/>
      <c r="G52" s="380"/>
      <c r="H52" s="390"/>
      <c r="I52" s="397" t="e">
        <f>'新たな自己評価・市町村評価様式'!Z174</f>
        <v>#N/A</v>
      </c>
      <c r="J52" s="401" t="str">
        <f>'新たな自己評価・市町村評価様式'!Y174</f>
        <v/>
      </c>
      <c r="K52" s="408"/>
      <c r="N52" s="418"/>
      <c r="O52" s="423"/>
      <c r="P52" s="427"/>
    </row>
    <row r="53" spans="3:24" ht="42.6" customHeight="1">
      <c r="C53" s="358"/>
      <c r="D53" s="364" t="s">
        <v>161</v>
      </c>
      <c r="E53" s="373" t="s">
        <v>204</v>
      </c>
      <c r="F53" s="378"/>
      <c r="G53" s="378"/>
      <c r="H53" s="388"/>
      <c r="I53" s="397" t="e">
        <f>'新たな自己評価・市町村評価様式'!Z175</f>
        <v>#N/A</v>
      </c>
      <c r="J53" s="401" t="str">
        <f>'新たな自己評価・市町村評価様式'!Y175</f>
        <v/>
      </c>
      <c r="K53" s="409"/>
      <c r="N53" s="419"/>
      <c r="O53" s="424"/>
      <c r="P53" s="428"/>
    </row>
    <row r="54" spans="3:24" ht="45" customHeight="1"/>
    <row r="61" spans="3:24">
      <c r="V61" s="429" t="s">
        <v>160</v>
      </c>
      <c r="W61" s="429" t="s">
        <v>189</v>
      </c>
      <c r="X61" s="430" t="e">
        <f>K14</f>
        <v>#DIV/0!</v>
      </c>
    </row>
    <row r="62" spans="3:24">
      <c r="V62" s="429" t="s">
        <v>160</v>
      </c>
      <c r="W62" s="429" t="s">
        <v>33</v>
      </c>
      <c r="X62" s="430" t="e">
        <f>K21</f>
        <v>#DIV/0!</v>
      </c>
    </row>
    <row r="63" spans="3:24">
      <c r="V63" s="429" t="s">
        <v>167</v>
      </c>
      <c r="W63" s="429" t="s">
        <v>33</v>
      </c>
      <c r="X63" s="430" t="e">
        <f>K49</f>
        <v>#DIV/0!</v>
      </c>
    </row>
    <row r="64" spans="3:24">
      <c r="I64" s="250"/>
      <c r="V64" s="429" t="s">
        <v>167</v>
      </c>
      <c r="W64" s="429" t="s">
        <v>189</v>
      </c>
      <c r="X64" s="430" t="e">
        <f>K44</f>
        <v>#DIV/0!</v>
      </c>
    </row>
    <row r="65" spans="22:24">
      <c r="V65" s="429" t="s">
        <v>167</v>
      </c>
      <c r="W65" s="429" t="s">
        <v>179</v>
      </c>
      <c r="X65" s="430" t="e">
        <f>K38</f>
        <v>#DIV/0!</v>
      </c>
    </row>
    <row r="66" spans="22:24">
      <c r="V66" s="429" t="s">
        <v>160</v>
      </c>
      <c r="W66" s="429" t="s">
        <v>179</v>
      </c>
      <c r="X66" s="430" t="e">
        <f>K6</f>
        <v>#DIV/0!</v>
      </c>
    </row>
  </sheetData>
  <mergeCells count="31">
    <mergeCell ref="E6:H6"/>
    <mergeCell ref="E7:H7"/>
    <mergeCell ref="E8:H8"/>
    <mergeCell ref="E9:H9"/>
    <mergeCell ref="E10:H10"/>
    <mergeCell ref="E11:H11"/>
    <mergeCell ref="E14:H14"/>
    <mergeCell ref="E15:H15"/>
    <mergeCell ref="E16:H16"/>
    <mergeCell ref="E17:H17"/>
    <mergeCell ref="E21:H21"/>
    <mergeCell ref="E22:H22"/>
    <mergeCell ref="E38:H38"/>
    <mergeCell ref="E39:H39"/>
    <mergeCell ref="E40:H40"/>
    <mergeCell ref="E41:H41"/>
    <mergeCell ref="E44:H44"/>
    <mergeCell ref="E45:H45"/>
    <mergeCell ref="E46:H46"/>
    <mergeCell ref="E49:H49"/>
    <mergeCell ref="E50:H50"/>
    <mergeCell ref="E51:H51"/>
    <mergeCell ref="E52:H52"/>
    <mergeCell ref="E53:H53"/>
    <mergeCell ref="C26:C27"/>
    <mergeCell ref="E26:E27"/>
    <mergeCell ref="F26:F27"/>
    <mergeCell ref="I26:I27"/>
    <mergeCell ref="J26:J27"/>
    <mergeCell ref="N46:P48"/>
    <mergeCell ref="N51:P53"/>
  </mergeCells>
  <phoneticPr fontId="15"/>
  <pageMargins left="0.59055118110236227" right="0.59055118110236227" top="0.59055118110236227" bottom="0.59055118110236227" header="0.31496062992125984" footer="0.31496062992125984"/>
  <pageSetup paperSize="8" scale="99" fitToWidth="1" fitToHeight="1" orientation="landscape"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0000"/>
  </sheetPr>
  <dimension ref="A1:F34"/>
  <sheetViews>
    <sheetView workbookViewId="0"/>
  </sheetViews>
  <sheetFormatPr defaultColWidth="9" defaultRowHeight="12"/>
  <cols>
    <col min="1" max="1" width="3.625" style="431" customWidth="1"/>
    <col min="2" max="2" width="3.625" style="431" bestFit="1" customWidth="1"/>
    <col min="3" max="3" width="30.5" style="431" customWidth="1"/>
    <col min="4" max="4" width="5" style="432" customWidth="1"/>
    <col min="5" max="5" width="74.125" style="433" customWidth="1"/>
    <col min="6" max="6" width="22.25" style="431" bestFit="1" customWidth="1"/>
    <col min="7" max="16384" width="9" style="431"/>
  </cols>
  <sheetData>
    <row r="1" spans="1:6" s="434" customFormat="1" ht="17.25">
      <c r="A1" s="435" t="s">
        <v>226</v>
      </c>
      <c r="B1" s="435"/>
      <c r="D1" s="455"/>
      <c r="E1" s="456"/>
    </row>
    <row r="8" spans="1:6">
      <c r="B8" s="431" t="s">
        <v>196</v>
      </c>
    </row>
    <row r="9" spans="1:6">
      <c r="B9" s="439" t="s">
        <v>175</v>
      </c>
      <c r="C9" s="431" t="s">
        <v>60</v>
      </c>
      <c r="D9" s="433"/>
      <c r="E9" s="431"/>
    </row>
    <row r="10" spans="1:6" ht="6" customHeight="1">
      <c r="D10" s="433"/>
      <c r="E10" s="431"/>
    </row>
    <row r="11" spans="1:6">
      <c r="B11" s="439" t="s">
        <v>228</v>
      </c>
      <c r="C11" s="431" t="s">
        <v>180</v>
      </c>
      <c r="D11" s="433"/>
      <c r="E11" s="431"/>
    </row>
    <row r="12" spans="1:6" ht="6" customHeight="1"/>
    <row r="13" spans="1:6" ht="27" customHeight="1">
      <c r="A13" s="436"/>
      <c r="B13" s="440" t="s">
        <v>230</v>
      </c>
      <c r="C13" s="440" t="s">
        <v>203</v>
      </c>
      <c r="D13" s="439" t="s">
        <v>231</v>
      </c>
      <c r="E13" s="439" t="s">
        <v>193</v>
      </c>
      <c r="F13" s="440" t="s">
        <v>232</v>
      </c>
    </row>
    <row r="14" spans="1:6" ht="27" customHeight="1">
      <c r="A14" s="437"/>
      <c r="B14" s="441" t="s">
        <v>233</v>
      </c>
      <c r="C14" s="448" t="s">
        <v>234</v>
      </c>
      <c r="D14" s="439" t="s">
        <v>175</v>
      </c>
      <c r="E14" s="457" t="s">
        <v>70</v>
      </c>
      <c r="F14" s="458"/>
    </row>
    <row r="15" spans="1:6" ht="27" customHeight="1">
      <c r="A15" s="437"/>
      <c r="B15" s="441" t="s">
        <v>235</v>
      </c>
      <c r="C15" s="448" t="s">
        <v>236</v>
      </c>
      <c r="D15" s="439" t="s">
        <v>175</v>
      </c>
      <c r="E15" s="457" t="s">
        <v>70</v>
      </c>
      <c r="F15" s="458"/>
    </row>
    <row r="16" spans="1:6" ht="27" customHeight="1">
      <c r="A16" s="437"/>
      <c r="B16" s="441" t="s">
        <v>133</v>
      </c>
      <c r="C16" s="448" t="s">
        <v>237</v>
      </c>
      <c r="D16" s="439" t="s">
        <v>175</v>
      </c>
      <c r="E16" s="457" t="s">
        <v>70</v>
      </c>
      <c r="F16" s="458"/>
    </row>
    <row r="17" spans="1:6" ht="27" customHeight="1">
      <c r="A17" s="438"/>
      <c r="B17" s="441" t="s">
        <v>100</v>
      </c>
      <c r="C17" s="448" t="s">
        <v>238</v>
      </c>
      <c r="D17" s="439" t="s">
        <v>175</v>
      </c>
      <c r="E17" s="457" t="s">
        <v>70</v>
      </c>
      <c r="F17" s="458"/>
    </row>
    <row r="18" spans="1:6" ht="27" customHeight="1">
      <c r="A18" s="438"/>
      <c r="B18" s="441" t="s">
        <v>239</v>
      </c>
      <c r="C18" s="448" t="s">
        <v>240</v>
      </c>
      <c r="D18" s="439" t="s">
        <v>175</v>
      </c>
      <c r="E18" s="457" t="s">
        <v>70</v>
      </c>
      <c r="F18" s="458"/>
    </row>
    <row r="19" spans="1:6" ht="27" customHeight="1">
      <c r="A19" s="438"/>
      <c r="B19" s="441" t="s">
        <v>241</v>
      </c>
      <c r="C19" s="448" t="s">
        <v>242</v>
      </c>
      <c r="D19" s="439" t="s">
        <v>175</v>
      </c>
      <c r="E19" s="457" t="s">
        <v>70</v>
      </c>
      <c r="F19" s="458"/>
    </row>
    <row r="20" spans="1:6" ht="27" customHeight="1">
      <c r="A20" s="438"/>
      <c r="B20" s="441" t="s">
        <v>62</v>
      </c>
      <c r="C20" s="448" t="s">
        <v>243</v>
      </c>
      <c r="D20" s="439" t="s">
        <v>175</v>
      </c>
      <c r="E20" s="457" t="s">
        <v>154</v>
      </c>
      <c r="F20" s="458"/>
    </row>
    <row r="21" spans="1:6" ht="27" customHeight="1">
      <c r="A21" s="437"/>
      <c r="B21" s="442" t="s">
        <v>89</v>
      </c>
      <c r="C21" s="449" t="s">
        <v>244</v>
      </c>
      <c r="D21" s="439" t="s">
        <v>175</v>
      </c>
      <c r="E21" s="457" t="s">
        <v>75</v>
      </c>
      <c r="F21" s="458"/>
    </row>
    <row r="22" spans="1:6" ht="27" customHeight="1">
      <c r="A22" s="437"/>
      <c r="B22" s="442" t="s">
        <v>245</v>
      </c>
      <c r="C22" s="449" t="s">
        <v>116</v>
      </c>
      <c r="D22" s="439" t="s">
        <v>175</v>
      </c>
      <c r="E22" s="457" t="s">
        <v>190</v>
      </c>
      <c r="F22" s="458"/>
    </row>
    <row r="23" spans="1:6" ht="27" customHeight="1">
      <c r="A23" s="437"/>
      <c r="B23" s="442" t="s">
        <v>224</v>
      </c>
      <c r="C23" s="449" t="s">
        <v>246</v>
      </c>
      <c r="D23" s="439" t="s">
        <v>175</v>
      </c>
      <c r="E23" s="457" t="s">
        <v>247</v>
      </c>
      <c r="F23" s="458"/>
    </row>
    <row r="24" spans="1:6" ht="27" customHeight="1">
      <c r="A24" s="437"/>
      <c r="B24" s="442" t="s">
        <v>248</v>
      </c>
      <c r="C24" s="449" t="s">
        <v>249</v>
      </c>
      <c r="D24" s="439" t="s">
        <v>175</v>
      </c>
      <c r="E24" s="457" t="s">
        <v>86</v>
      </c>
      <c r="F24" s="458"/>
    </row>
    <row r="25" spans="1:6" ht="27" customHeight="1">
      <c r="A25" s="437"/>
      <c r="B25" s="442" t="s">
        <v>251</v>
      </c>
      <c r="C25" s="449" t="s">
        <v>252</v>
      </c>
      <c r="D25" s="439" t="s">
        <v>175</v>
      </c>
      <c r="E25" s="457" t="s">
        <v>253</v>
      </c>
      <c r="F25" s="458"/>
    </row>
    <row r="26" spans="1:6" ht="27" customHeight="1">
      <c r="A26" s="437"/>
      <c r="B26" s="442" t="s">
        <v>254</v>
      </c>
      <c r="C26" s="449" t="s">
        <v>227</v>
      </c>
      <c r="D26" s="439" t="s">
        <v>228</v>
      </c>
      <c r="E26" s="457" t="s">
        <v>255</v>
      </c>
      <c r="F26" s="458"/>
    </row>
    <row r="27" spans="1:6" ht="27" customHeight="1">
      <c r="A27" s="437"/>
      <c r="B27" s="442" t="s">
        <v>256</v>
      </c>
      <c r="C27" s="449" t="s">
        <v>258</v>
      </c>
      <c r="D27" s="439" t="s">
        <v>175</v>
      </c>
      <c r="E27" s="457" t="s">
        <v>259</v>
      </c>
      <c r="F27" s="458"/>
    </row>
    <row r="28" spans="1:6" ht="54" customHeight="1">
      <c r="A28" s="437"/>
      <c r="B28" s="443" t="s">
        <v>64</v>
      </c>
      <c r="C28" s="450" t="s">
        <v>262</v>
      </c>
      <c r="D28" s="439" t="s">
        <v>175</v>
      </c>
      <c r="E28" s="457" t="s">
        <v>138</v>
      </c>
      <c r="F28" s="458"/>
    </row>
    <row r="29" spans="1:6" ht="54" customHeight="1">
      <c r="A29" s="437"/>
      <c r="B29" s="443" t="s">
        <v>263</v>
      </c>
      <c r="C29" s="450" t="s">
        <v>137</v>
      </c>
      <c r="D29" s="439" t="s">
        <v>175</v>
      </c>
      <c r="E29" s="457" t="s">
        <v>264</v>
      </c>
      <c r="F29" s="458"/>
    </row>
    <row r="30" spans="1:6" ht="27" customHeight="1">
      <c r="A30" s="438"/>
      <c r="B30" s="444" t="s">
        <v>229</v>
      </c>
      <c r="C30" s="451" t="s">
        <v>265</v>
      </c>
      <c r="D30" s="439" t="s">
        <v>228</v>
      </c>
      <c r="E30" s="457" t="s">
        <v>216</v>
      </c>
      <c r="F30" s="458"/>
    </row>
    <row r="31" spans="1:6" ht="27" customHeight="1">
      <c r="A31" s="438"/>
      <c r="B31" s="445"/>
      <c r="C31" s="452"/>
      <c r="D31" s="439" t="s">
        <v>175</v>
      </c>
      <c r="E31" s="457" t="s">
        <v>266</v>
      </c>
      <c r="F31" s="458"/>
    </row>
    <row r="32" spans="1:6" ht="80.25" customHeight="1">
      <c r="A32" s="438"/>
      <c r="B32" s="443" t="s">
        <v>267</v>
      </c>
      <c r="C32" s="450" t="s">
        <v>149</v>
      </c>
      <c r="D32" s="439" t="s">
        <v>175</v>
      </c>
      <c r="E32" s="457" t="s">
        <v>52</v>
      </c>
      <c r="F32" s="458"/>
    </row>
    <row r="33" spans="1:6" ht="27" customHeight="1">
      <c r="A33" s="438"/>
      <c r="B33" s="446" t="s">
        <v>7</v>
      </c>
      <c r="C33" s="453" t="s">
        <v>183</v>
      </c>
      <c r="D33" s="439" t="s">
        <v>175</v>
      </c>
      <c r="E33" s="457" t="s">
        <v>268</v>
      </c>
      <c r="F33" s="458"/>
    </row>
    <row r="34" spans="1:6" ht="27" customHeight="1">
      <c r="A34" s="438"/>
      <c r="B34" s="447" t="s">
        <v>36</v>
      </c>
      <c r="C34" s="454" t="s">
        <v>269</v>
      </c>
      <c r="D34" s="439" t="s">
        <v>228</v>
      </c>
      <c r="E34" s="457" t="s">
        <v>195</v>
      </c>
      <c r="F34" s="458"/>
    </row>
  </sheetData>
  <mergeCells count="2">
    <mergeCell ref="B30:B31"/>
    <mergeCell ref="C30:C31"/>
  </mergeCells>
  <phoneticPr fontId="15"/>
  <conditionalFormatting sqref="B9">
    <cfRule type="containsText" dxfId="11" priority="12" text="E">
      <formula>NOT(ISERROR(SEARCH("E",B9)))</formula>
    </cfRule>
  </conditionalFormatting>
  <conditionalFormatting sqref="B11">
    <cfRule type="containsText" dxfId="10" priority="11" text="W">
      <formula>NOT(ISERROR(SEARCH("W",B11)))</formula>
    </cfRule>
  </conditionalFormatting>
  <conditionalFormatting sqref="B33">
    <cfRule type="containsText" dxfId="9" priority="10" text="CI">
      <formula>NOT(ISERROR(SEARCH("CI",B33)))</formula>
    </cfRule>
  </conditionalFormatting>
  <conditionalFormatting sqref="B34">
    <cfRule type="containsText" dxfId="8" priority="7" text="CJ">
      <formula>NOT(ISERROR(SEARCH("CJ",B34)))</formula>
    </cfRule>
  </conditionalFormatting>
  <conditionalFormatting sqref="C33">
    <cfRule type="containsText" dxfId="7" priority="8" text="エラーカウントE（BR～CH)">
      <formula>NOT(ISERROR(SEARCH("エラーカウントE（BR～CH)",C33)))</formula>
    </cfRule>
  </conditionalFormatting>
  <conditionalFormatting sqref="C34">
    <cfRule type="containsText" dxfId="6" priority="9" text="エラーカウントW（BR～CH)">
      <formula>NOT(ISERROR(SEARCH("エラーカウントW（BR～CH)",C34)))</formula>
    </cfRule>
  </conditionalFormatting>
  <conditionalFormatting sqref="D14:D25">
    <cfRule type="containsText" dxfId="5" priority="1" text="E">
      <formula>NOT(ISERROR(SEARCH("E",D14)))</formula>
    </cfRule>
  </conditionalFormatting>
  <conditionalFormatting sqref="D26">
    <cfRule type="containsText" dxfId="4" priority="6" text="W">
      <formula>NOT(ISERROR(SEARCH("W",D26)))</formula>
    </cfRule>
  </conditionalFormatting>
  <conditionalFormatting sqref="D27:D29">
    <cfRule type="containsText" dxfId="3" priority="2" text="E">
      <formula>NOT(ISERROR(SEARCH("E",D27)))</formula>
    </cfRule>
  </conditionalFormatting>
  <conditionalFormatting sqref="D30">
    <cfRule type="containsText" dxfId="2" priority="5" text="W">
      <formula>NOT(ISERROR(SEARCH("W",D30)))</formula>
    </cfRule>
  </conditionalFormatting>
  <conditionalFormatting sqref="D31:D33">
    <cfRule type="containsText" dxfId="1" priority="3" text="E">
      <formula>NOT(ISERROR(SEARCH("E",D31)))</formula>
    </cfRule>
  </conditionalFormatting>
  <conditionalFormatting sqref="D34">
    <cfRule type="containsText" dxfId="0" priority="4" text="W">
      <formula>NOT(ISERROR(SEARCH("W",D34)))</formula>
    </cfRule>
  </conditionalFormatting>
  <pageMargins left="0.59055118110236227" right="0.59055118110236227" top="0.59055118110236227" bottom="0.59055118110236227" header="0.31496062992125984" footer="0.31496062992125984"/>
  <pageSetup paperSize="9" scale="76" fitToWidth="1" fitToHeight="1" orientation="portrait" usePrinterDefaults="1" r:id="rId1"/>
  <headerFooter>
    <oddFooter>&amp;C&amp;14&amp;P</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4</vt:i4>
      </vt:variant>
    </vt:vector>
  </HeadingPairs>
  <TitlesOfParts>
    <vt:vector size="4" baseType="lpstr">
      <vt:lpstr>新たな自己評価・市町村評価様式</vt:lpstr>
      <vt:lpstr>自己評価結果（活動組織返却用）※自動入力 (スコア反映)</vt:lpstr>
      <vt:lpstr>自己評価結果（活動組織返却用）※自動入力</vt:lpstr>
      <vt:lpstr>エラー確認項目</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2006-09-16T00:00:00Z</dcterms:created>
  <dcterms:modified xsi:type="dcterms:W3CDTF">2026-03-05T07:26:50Z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2026-03-05T07:26:50Z</vt:filetime>
  </property>
</Properties>
</file>