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mc:AlternateContent xmlns:mc="http://schemas.openxmlformats.org/markup-compatibility/2006">
    <mc:Choice Requires="x15">
      <x15ac:absPath xmlns:x15ac="http://schemas.microsoft.com/office/spreadsheetml/2010/11/ac" url="d:\git\bid_entry\07申請書\doc\ver7\reg_standard\"/>
    </mc:Choice>
  </mc:AlternateContent>
  <xr:revisionPtr revIDLastSave="0" documentId="13_ncr:1_{25091CCF-11A1-421C-A3C8-548B808A37C1}" xr6:coauthVersionLast="47" xr6:coauthVersionMax="47" xr10:uidLastSave="{00000000-0000-0000-0000-000000000000}"/>
  <workbookProtection workbookAlgorithmName="SHA-512" workbookHashValue="qD73XUq4hADDvcnX9SdesJxsKq8m03FcRNF5XqHxYsdw9Rpjksk26Yox0ZY7RF4JFg3czsDnWN8InLzh00HhbQ==" workbookSaltValue="zJ4cTNO74wf9DPpNYREXMQ==" workbookSpinCount="100000" lockStructure="1"/>
  <bookViews>
    <workbookView xWindow="3120" yWindow="1515" windowWidth="25425" windowHeight="14685" xr2:uid="{00000000-000D-0000-FFFF-FFFF00000000}"/>
  </bookViews>
  <sheets>
    <sheet name="入力シート" sheetId="1" r:id="rId1"/>
    <sheet name="settings" sheetId="2" state="hidden" r:id="rId2"/>
  </sheets>
  <definedNames>
    <definedName name="_xlnm.Print_Titles" localSheetId="0">入力シート!$1:$1</definedName>
    <definedName name="希望">入力シート!$A$243</definedName>
    <definedName name="都道府県3">settings!$A$1</definedName>
    <definedName name="都道府県4">settings!$A$2</definedName>
    <definedName name="日付例">settings!$A$3</definedName>
    <definedName name="日付例_s">settings!$A$4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32" i="1" l="1"/>
  <c r="A331" i="1"/>
  <c r="A330" i="1"/>
  <c r="A329" i="1"/>
  <c r="A328" i="1"/>
  <c r="A327" i="1"/>
  <c r="A326" i="1"/>
  <c r="A325" i="1"/>
  <c r="A324" i="1"/>
  <c r="A323" i="1"/>
  <c r="A322" i="1"/>
  <c r="A321" i="1"/>
  <c r="A320" i="1"/>
  <c r="A319" i="1"/>
  <c r="A318" i="1"/>
  <c r="A317" i="1"/>
  <c r="A316" i="1"/>
  <c r="A315" i="1"/>
  <c r="A314" i="1"/>
  <c r="A313" i="1"/>
  <c r="A312" i="1"/>
  <c r="A311" i="1"/>
  <c r="A310" i="1"/>
  <c r="A309" i="1"/>
  <c r="A308" i="1"/>
  <c r="A307" i="1"/>
  <c r="A306" i="1"/>
  <c r="A305" i="1"/>
  <c r="A304" i="1"/>
  <c r="A303" i="1"/>
  <c r="A302" i="1"/>
  <c r="A301" i="1"/>
  <c r="A300" i="1"/>
  <c r="A299" i="1"/>
  <c r="A298" i="1"/>
  <c r="A297" i="1"/>
  <c r="A296" i="1"/>
  <c r="A295" i="1"/>
  <c r="A294" i="1"/>
  <c r="A293" i="1"/>
  <c r="A292" i="1"/>
  <c r="A291" i="1"/>
  <c r="A290" i="1"/>
  <c r="A289" i="1"/>
  <c r="A288" i="1"/>
  <c r="A287" i="1"/>
  <c r="A286" i="1"/>
  <c r="A285" i="1"/>
  <c r="A284" i="1"/>
  <c r="A283" i="1"/>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04" i="1"/>
  <c r="A202" i="1"/>
  <c r="A201" i="1"/>
  <c r="A200" i="1"/>
  <c r="A189" i="1"/>
  <c r="A186" i="1"/>
  <c r="A185" i="1"/>
  <c r="A184" i="1"/>
  <c r="A182"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J177" i="1"/>
  <c r="D114" i="1" l="1"/>
  <c r="I203" i="1"/>
  <c r="I214" i="1"/>
  <c r="I220" i="1"/>
  <c r="I239" i="1"/>
  <c r="J192" i="1" l="1"/>
  <c r="J194" i="1" l="1"/>
  <c r="E234" i="1"/>
  <c r="D116" i="1" l="1"/>
  <c r="D118" i="1" s="1"/>
  <c r="D120" i="1" s="1"/>
  <c r="D122" i="1" s="1"/>
  <c r="D124" i="1" s="1"/>
  <c r="D126" i="1" s="1"/>
  <c r="J198" i="1" l="1"/>
  <c r="J196" i="1"/>
  <c r="A2" i="2" l="1"/>
  <c r="A1" i="2"/>
</calcChain>
</file>

<file path=xl/sharedStrings.xml><?xml version="1.0" encoding="utf-8"?>
<sst xmlns="http://schemas.openxmlformats.org/spreadsheetml/2006/main" count="452" uniqueCount="397">
  <si>
    <t>営業年数</t>
    <rPh sb="0" eb="2">
      <t>エイギョウ</t>
    </rPh>
    <rPh sb="2" eb="4">
      <t>ネンスウ</t>
    </rPh>
    <phoneticPr fontId="6"/>
  </si>
  <si>
    <t>外資状況</t>
    <rPh sb="0" eb="2">
      <t>ガイシ</t>
    </rPh>
    <rPh sb="2" eb="4">
      <t>ジョウキョウ</t>
    </rPh>
    <phoneticPr fontId="6"/>
  </si>
  <si>
    <t>設備の額</t>
    <rPh sb="0" eb="2">
      <t>セツビ</t>
    </rPh>
    <rPh sb="3" eb="4">
      <t>ガク</t>
    </rPh>
    <phoneticPr fontId="6"/>
  </si>
  <si>
    <t>機械装置類(千円)</t>
    <rPh sb="0" eb="2">
      <t>キカイ</t>
    </rPh>
    <rPh sb="2" eb="4">
      <t>ソウチ</t>
    </rPh>
    <rPh sb="4" eb="5">
      <t>ルイ</t>
    </rPh>
    <rPh sb="6" eb="8">
      <t>センエン</t>
    </rPh>
    <phoneticPr fontId="5"/>
  </si>
  <si>
    <t>運搬具類(千円)</t>
    <rPh sb="0" eb="2">
      <t>ウンパン</t>
    </rPh>
    <rPh sb="2" eb="3">
      <t>グ</t>
    </rPh>
    <rPh sb="3" eb="4">
      <t>ルイ</t>
    </rPh>
    <phoneticPr fontId="5"/>
  </si>
  <si>
    <t>工具その他(千円)</t>
    <rPh sb="0" eb="2">
      <t>コウグ</t>
    </rPh>
    <rPh sb="4" eb="5">
      <t>タ</t>
    </rPh>
    <phoneticPr fontId="5"/>
  </si>
  <si>
    <t>合計(千円)</t>
    <rPh sb="0" eb="2">
      <t>ゴウケイ</t>
    </rPh>
    <phoneticPr fontId="5"/>
  </si>
  <si>
    <t>区分</t>
    <rPh sb="0" eb="2">
      <t>クブン</t>
    </rPh>
    <phoneticPr fontId="5"/>
  </si>
  <si>
    <t>外資区分</t>
    <rPh sb="0" eb="2">
      <t>ガイシ</t>
    </rPh>
    <rPh sb="2" eb="4">
      <t>クブン</t>
    </rPh>
    <phoneticPr fontId="6"/>
  </si>
  <si>
    <t>国名</t>
    <rPh sb="0" eb="1">
      <t>クニ</t>
    </rPh>
    <rPh sb="1" eb="2">
      <t>メイ</t>
    </rPh>
    <phoneticPr fontId="5"/>
  </si>
  <si>
    <t>外資比率 (%)</t>
    <rPh sb="0" eb="2">
      <t>ガイシ</t>
    </rPh>
    <rPh sb="2" eb="4">
      <t>ヒリツ</t>
    </rPh>
    <phoneticPr fontId="5"/>
  </si>
  <si>
    <t>%</t>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</si>
  <si>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</si>
  <si>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</si>
  <si>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</si>
  <si>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物品</t>
  </si>
  <si>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</si>
  <si>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</si>
  <si>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</si>
  <si>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</si>
  <si>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</si>
  <si>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</si>
  <si>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</si>
  <si>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</si>
  <si>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年</t>
    <rPh sb="0" eb="1">
      <t>ネン</t>
    </rPh>
    <phoneticPr fontId="5"/>
  </si>
  <si>
    <t>適格組合証明取得年月日</t>
    <rPh sb="0" eb="2">
      <t>テキカク</t>
    </rPh>
    <rPh sb="2" eb="4">
      <t>クミアイ</t>
    </rPh>
    <rPh sb="4" eb="6">
      <t>ショウメイ</t>
    </rPh>
    <rPh sb="6" eb="8">
      <t>シュトク</t>
    </rPh>
    <rPh sb="8" eb="11">
      <t>ネンガッピ</t>
    </rPh>
    <phoneticPr fontId="6"/>
  </si>
  <si>
    <t>適格組合証明番号</t>
    <rPh sb="0" eb="2">
      <t>テキカク</t>
    </rPh>
    <rPh sb="2" eb="4">
      <t>クミアイ</t>
    </rPh>
    <rPh sb="4" eb="6">
      <t>ショウメイ</t>
    </rPh>
    <rPh sb="6" eb="8">
      <t>バンゴウ</t>
    </rPh>
    <phoneticPr fontId="6"/>
  </si>
  <si>
    <t>設立年月日</t>
    <rPh sb="0" eb="2">
      <t>セツリツ</t>
    </rPh>
    <rPh sb="2" eb="5">
      <t>ネンガッピ</t>
    </rPh>
    <phoneticPr fontId="6"/>
  </si>
  <si>
    <t>休業期間又は</t>
    <rPh sb="0" eb="2">
      <t>キュウギョウ</t>
    </rPh>
    <rPh sb="2" eb="4">
      <t>キカン</t>
    </rPh>
    <rPh sb="4" eb="5">
      <t>マタ</t>
    </rPh>
    <phoneticPr fontId="6"/>
  </si>
  <si>
    <t>から</t>
    <phoneticPr fontId="6"/>
  </si>
  <si>
    <t>まで</t>
    <phoneticPr fontId="6"/>
  </si>
  <si>
    <t>転(廃)業の期間</t>
    <phoneticPr fontId="6"/>
  </si>
  <si>
    <t>みなし大企業</t>
    <rPh sb="3" eb="6">
      <t>ダイキギョウ</t>
    </rPh>
    <phoneticPr fontId="6"/>
  </si>
  <si>
    <t>自己資本額</t>
    <rPh sb="0" eb="2">
      <t>ジコ</t>
    </rPh>
    <rPh sb="2" eb="4">
      <t>シホン</t>
    </rPh>
    <rPh sb="4" eb="5">
      <t>ガク</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</si>
  <si>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</si>
  <si>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</si>
  <si>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</si>
  <si>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</si>
  <si>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経営状況（流動比率）</t>
    <rPh sb="0" eb="2">
      <t>ケイエイ</t>
    </rPh>
    <rPh sb="2" eb="4">
      <t>ジョウキョウ</t>
    </rPh>
    <rPh sb="5" eb="7">
      <t>リュウドウ</t>
    </rPh>
    <rPh sb="7" eb="9">
      <t>ヒリツ</t>
    </rPh>
    <phoneticPr fontId="5"/>
  </si>
  <si>
    <t>流動比率（a/b×100）</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</si>
  <si>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</si>
  <si>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製造・販売等実績</t>
    <rPh sb="0" eb="2">
      <t>セイゾウ</t>
    </rPh>
    <rPh sb="3" eb="5">
      <t>ハンバイ</t>
    </rPh>
    <rPh sb="5" eb="6">
      <t>トウ</t>
    </rPh>
    <rPh sb="6" eb="8">
      <t>ジッセキ</t>
    </rPh>
    <phoneticPr fontId="6"/>
  </si>
  <si>
    <t>F.業種情報</t>
    <rPh sb="2" eb="4">
      <t>ギョウシュ</t>
    </rPh>
    <rPh sb="4" eb="6">
      <t>ジョウホウ</t>
    </rPh>
    <phoneticPr fontId="5"/>
  </si>
  <si>
    <t>フォーム印刷</t>
  </si>
  <si>
    <t>希望</t>
    <rPh sb="0" eb="2">
      <t>キボウ</t>
    </rPh>
    <phoneticPr fontId="5"/>
  </si>
  <si>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</si>
  <si>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</si>
  <si>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</si>
  <si>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</si>
  <si>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</si>
  <si>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</si>
  <si>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</si>
  <si>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</si>
  <si>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</si>
  <si>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</si>
  <si>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</si>
  <si>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</si>
  <si>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</si>
  <si>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</si>
  <si>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</si>
  <si>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</si>
  <si>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</si>
  <si>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</si>
  <si>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</si>
  <si>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</si>
  <si>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</si>
  <si>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</si>
  <si>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</si>
  <si>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</si>
  <si>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</si>
  <si>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</si>
  <si>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</si>
  <si>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</si>
  <si>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</si>
  <si>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</si>
  <si>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</si>
  <si>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</si>
  <si>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</si>
  <si>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</si>
  <si>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</si>
  <si>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</si>
  <si>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</si>
  <si>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</si>
  <si>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</si>
  <si>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創業年月日</t>
    <rPh sb="0" eb="2">
      <t>ソウギョウ</t>
    </rPh>
    <rPh sb="2" eb="5">
      <t>ネンガッピ</t>
    </rPh>
    <phoneticPr fontId="6"/>
  </si>
  <si>
    <t>年月日</t>
    <rPh sb="0" eb="3">
      <t>ネンガッピ</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</si>
  <si>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</si>
  <si>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</si>
  <si>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</si>
  <si>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</si>
  <si>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</si>
  <si>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直前決算時（千円）</t>
    <rPh sb="0" eb="2">
      <t>チョクゼン</t>
    </rPh>
    <rPh sb="2" eb="4">
      <t>ケッサン</t>
    </rPh>
    <rPh sb="4" eb="5">
      <t>ジ</t>
    </rPh>
    <rPh sb="6" eb="8">
      <t>センエン</t>
    </rPh>
    <phoneticPr fontId="6"/>
  </si>
  <si>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</si>
  <si>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</si>
  <si>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</si>
  <si>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</si>
  <si>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</si>
  <si>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</si>
  <si>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</si>
  <si>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実績高を入力してください。
決算が１事業年度１回の場合には、「直前々年度分決算」及び「直前年度分決算」の右欄のみに入力してください。</t>
    <rPh sb="0" eb="3">
      <t>ジッセキダカ</t>
    </rPh>
    <rPh sb="4" eb="6">
      <t>ニュウリョク</t>
    </rPh>
    <rPh sb="57" eb="59">
      <t>ニュウリョク</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</si>
  <si>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</si>
  <si>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</si>
  <si>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</si>
  <si>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</si>
  <si>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</si>
  <si>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</si>
  <si>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</si>
  <si>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5"/>
  </si>
  <si>
    <t>@を含む半角文字で入力してください。</t>
    <phoneticPr fontId="5"/>
  </si>
  <si>
    <t>本社（店）と異なる場合のみ、@を含む半角文字で入力してください。</t>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</si>
  <si>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</si>
  <si>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</si>
  <si>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</si>
  <si>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</si>
  <si>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例)2024/4/1、R6/4/1</t>
    <phoneticPr fontId="5"/>
  </si>
  <si>
    <t>例)2024/4/1</t>
    <phoneticPr fontId="5"/>
  </si>
  <si>
    <t>南砺市 一般競争(指名競争)参加資格審査申請書【物品購入等】</t>
    <rPh sb="0" eb="2">
      <t>ナント</t>
    </rPh>
    <rPh sb="2" eb="3">
      <t>シ</t>
    </rPh>
    <rPh sb="4" eb="6">
      <t>イッパン</t>
    </rPh>
    <rPh sb="6" eb="8">
      <t>キョウソウ</t>
    </rPh>
    <rPh sb="9" eb="11">
      <t>シメイ</t>
    </rPh>
    <rPh sb="11" eb="13">
      <t>キョウソウ</t>
    </rPh>
    <rPh sb="24" eb="26">
      <t>ブッピン</t>
    </rPh>
    <rPh sb="26" eb="28">
      <t>コウニュウ</t>
    </rPh>
    <rPh sb="28" eb="29">
      <t>ナド</t>
    </rPh>
    <phoneticPr fontId="5"/>
  </si>
  <si>
    <t>令和7・8年度において、南砺市で行われる物品購入等に係る入札に参加する資格の審査を申請します。</t>
    <rPh sb="12" eb="14">
      <t>ナント</t>
    </rPh>
    <rPh sb="20" eb="22">
      <t>ブッピン</t>
    </rPh>
    <rPh sb="22" eb="24">
      <t>コウニュウ</t>
    </rPh>
    <rPh sb="24" eb="25">
      <t>トウ</t>
    </rPh>
    <phoneticPr fontId="5"/>
  </si>
  <si>
    <t xml:space="preserve">例)カブシキガイシャスズキグミ　ホクリクエイギョウショ
正式名称を全角カタカナで入力してください。支店・営業所名は、１文字空けて入力してください。
</t>
    <phoneticPr fontId="5"/>
  </si>
  <si>
    <t xml:space="preserve">例)株式会社鈴木組　北陸営業所
正式名称で入力してください。支店・営業所名は、１文字空けて入力してください。
</t>
    <rPh sb="10" eb="12">
      <t>ホクリク</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</si>
  <si>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品目</t>
    <rPh sb="0" eb="2">
      <t>ヒンモク</t>
    </rPh>
    <phoneticPr fontId="5"/>
  </si>
  <si>
    <t>2110</t>
  </si>
  <si>
    <t>一般印刷</t>
  </si>
  <si>
    <t>パンフレット、ポスター、封筒、カレンダー、各種帳票</t>
    <rPh sb="12" eb="14">
      <t>フウトウ</t>
    </rPh>
    <rPh sb="21" eb="23">
      <t>カクシュ</t>
    </rPh>
    <rPh sb="23" eb="25">
      <t>チョウヒョウ</t>
    </rPh>
    <phoneticPr fontId="23"/>
  </si>
  <si>
    <t>2120</t>
  </si>
  <si>
    <t>電算用フォーム紙、連続伝票、コンピュータ入出力用紙</t>
    <rPh sb="0" eb="3">
      <t>デンサンヨウ</t>
    </rPh>
    <rPh sb="7" eb="8">
      <t>カミ</t>
    </rPh>
    <rPh sb="9" eb="13">
      <t>レンゾクデンピョウ</t>
    </rPh>
    <rPh sb="20" eb="23">
      <t>ニュウシュツリョク</t>
    </rPh>
    <rPh sb="23" eb="25">
      <t>ヨウシ</t>
    </rPh>
    <phoneticPr fontId="23"/>
  </si>
  <si>
    <t>2130</t>
  </si>
  <si>
    <t>複写・特殊印刷</t>
  </si>
  <si>
    <t>シール、ラベル、磁気カード作成、マイクロフィルム</t>
    <rPh sb="8" eb="10">
      <t>ジキ</t>
    </rPh>
    <rPh sb="13" eb="15">
      <t>サクセイ</t>
    </rPh>
    <phoneticPr fontId="23"/>
  </si>
  <si>
    <t>2140</t>
  </si>
  <si>
    <t>地図・航空写真</t>
  </si>
  <si>
    <t>地図、航空写真、地図ソフト</t>
    <rPh sb="0" eb="2">
      <t>チズ</t>
    </rPh>
    <rPh sb="3" eb="5">
      <t>コウクウ</t>
    </rPh>
    <rPh sb="5" eb="7">
      <t>シャシン</t>
    </rPh>
    <phoneticPr fontId="23"/>
  </si>
  <si>
    <t>2150</t>
  </si>
  <si>
    <t>図書出版・販売</t>
  </si>
  <si>
    <t>図書、雑誌、刊行物、書籍ソフト</t>
    <rPh sb="0" eb="2">
      <t>トショ</t>
    </rPh>
    <rPh sb="3" eb="5">
      <t>ザッシ</t>
    </rPh>
    <rPh sb="6" eb="9">
      <t>カンコウブツ</t>
    </rPh>
    <phoneticPr fontId="23"/>
  </si>
  <si>
    <t>2190</t>
  </si>
  <si>
    <t>2210</t>
  </si>
  <si>
    <t>文房具</t>
  </si>
  <si>
    <t>一般文房具、用紙類、ファイル、額縁、封筒</t>
    <rPh sb="0" eb="2">
      <t>イッパン</t>
    </rPh>
    <rPh sb="2" eb="5">
      <t>ブンボウグ</t>
    </rPh>
    <rPh sb="6" eb="8">
      <t>ヨウシ</t>
    </rPh>
    <rPh sb="8" eb="9">
      <t>ルイ</t>
    </rPh>
    <rPh sb="15" eb="17">
      <t>ガクブチ</t>
    </rPh>
    <rPh sb="18" eb="20">
      <t>フウトウ</t>
    </rPh>
    <phoneticPr fontId="23"/>
  </si>
  <si>
    <t>2220</t>
  </si>
  <si>
    <t>コンピュータ及び関係部品</t>
  </si>
  <si>
    <t>コンピュータ、周辺機器・用品、アプリケーションソフト、コピー機、印刷機、券売機、両替機</t>
    <rPh sb="7" eb="11">
      <t>シュウヘンキキ</t>
    </rPh>
    <rPh sb="12" eb="14">
      <t>ヨウヒン</t>
    </rPh>
    <phoneticPr fontId="23"/>
  </si>
  <si>
    <t>2230</t>
  </si>
  <si>
    <t>事務用家具</t>
  </si>
  <si>
    <t>事務机、椅子、ロッカー</t>
    <rPh sb="0" eb="3">
      <t>ジムツクエ</t>
    </rPh>
    <rPh sb="4" eb="6">
      <t>イス</t>
    </rPh>
    <phoneticPr fontId="23"/>
  </si>
  <si>
    <t>2240</t>
  </si>
  <si>
    <t>印章・ゴム印</t>
  </si>
  <si>
    <t>印鑑、ゴム印、印章、日付印</t>
    <rPh sb="0" eb="2">
      <t>インカン</t>
    </rPh>
    <rPh sb="5" eb="6">
      <t>イン</t>
    </rPh>
    <rPh sb="7" eb="9">
      <t>インショウ</t>
    </rPh>
    <rPh sb="10" eb="12">
      <t>ヒヅケ</t>
    </rPh>
    <rPh sb="12" eb="13">
      <t>イン</t>
    </rPh>
    <phoneticPr fontId="23"/>
  </si>
  <si>
    <t>2250</t>
  </si>
  <si>
    <t>選挙用品</t>
  </si>
  <si>
    <t>投票箱、記載台、投票用紙交付機、集計機</t>
    <rPh sb="0" eb="3">
      <t>トウヒョウバコ</t>
    </rPh>
    <rPh sb="4" eb="6">
      <t>キサイ</t>
    </rPh>
    <rPh sb="6" eb="7">
      <t>ダイ</t>
    </rPh>
    <rPh sb="8" eb="12">
      <t>トウヒョウヨウシ</t>
    </rPh>
    <rPh sb="12" eb="14">
      <t>コウフ</t>
    </rPh>
    <rPh sb="14" eb="15">
      <t>キ</t>
    </rPh>
    <rPh sb="16" eb="18">
      <t>シュウケイ</t>
    </rPh>
    <rPh sb="18" eb="19">
      <t>キ</t>
    </rPh>
    <phoneticPr fontId="23"/>
  </si>
  <si>
    <t>2260</t>
  </si>
  <si>
    <t>文書保存箱</t>
    <rPh sb="0" eb="2">
      <t>ブンショ</t>
    </rPh>
    <rPh sb="2" eb="4">
      <t>ホゾン</t>
    </rPh>
    <rPh sb="4" eb="5">
      <t>バコ</t>
    </rPh>
    <phoneticPr fontId="23"/>
  </si>
  <si>
    <t>文書保存箱</t>
    <phoneticPr fontId="23"/>
  </si>
  <si>
    <t>2280</t>
  </si>
  <si>
    <t>2310</t>
  </si>
  <si>
    <t>家具</t>
  </si>
  <si>
    <t>応接セット、タンス、ベット、食器棚、カウンター、各種家具</t>
    <rPh sb="0" eb="2">
      <t>オウセツ</t>
    </rPh>
    <rPh sb="24" eb="26">
      <t>カクシュ</t>
    </rPh>
    <rPh sb="26" eb="28">
      <t>カグ</t>
    </rPh>
    <phoneticPr fontId="23"/>
  </si>
  <si>
    <t>2320</t>
  </si>
  <si>
    <t>室内装飾用品</t>
  </si>
  <si>
    <t>カーテン、カーペット、ブラインド、畳、緞帳、暗幕</t>
    <rPh sb="17" eb="18">
      <t>タタ</t>
    </rPh>
    <rPh sb="19" eb="21">
      <t>ドンチョウ</t>
    </rPh>
    <rPh sb="22" eb="24">
      <t>アンマク</t>
    </rPh>
    <phoneticPr fontId="23"/>
  </si>
  <si>
    <t>2330</t>
  </si>
  <si>
    <t>建具</t>
    <rPh sb="0" eb="2">
      <t>タテグ</t>
    </rPh>
    <phoneticPr fontId="23"/>
  </si>
  <si>
    <t>襖、障子</t>
    <phoneticPr fontId="23"/>
  </si>
  <si>
    <t>2380</t>
  </si>
  <si>
    <t>2410</t>
  </si>
  <si>
    <t>保育・学校教材</t>
  </si>
  <si>
    <t>一般教材、副読本、実験実習器具、玩具、手芸用材料</t>
    <rPh sb="0" eb="4">
      <t>イッパンキョウザイ</t>
    </rPh>
    <rPh sb="5" eb="8">
      <t>フクドクホン</t>
    </rPh>
    <rPh sb="9" eb="11">
      <t>ジッケン</t>
    </rPh>
    <rPh sb="11" eb="13">
      <t>ジッシュウ</t>
    </rPh>
    <rPh sb="13" eb="15">
      <t>キグ</t>
    </rPh>
    <rPh sb="16" eb="18">
      <t>ガング</t>
    </rPh>
    <rPh sb="19" eb="22">
      <t>シュゲイヨウ</t>
    </rPh>
    <rPh sb="22" eb="24">
      <t>ザイリョウ</t>
    </rPh>
    <phoneticPr fontId="23"/>
  </si>
  <si>
    <t>2420</t>
  </si>
  <si>
    <t>体育・遊具用品</t>
  </si>
  <si>
    <t>運動用具、各種スポーツ用品、ブランコ、鉄棒</t>
    <rPh sb="0" eb="2">
      <t>ウンドウ</t>
    </rPh>
    <rPh sb="2" eb="4">
      <t>ヨウグ</t>
    </rPh>
    <rPh sb="5" eb="7">
      <t>カクシュ</t>
    </rPh>
    <rPh sb="11" eb="13">
      <t>ヨウヒン</t>
    </rPh>
    <rPh sb="19" eb="21">
      <t>テツボウ</t>
    </rPh>
    <phoneticPr fontId="23"/>
  </si>
  <si>
    <t>2430</t>
  </si>
  <si>
    <t>美術工芸品</t>
    <rPh sb="0" eb="2">
      <t>ビジュツ</t>
    </rPh>
    <rPh sb="2" eb="4">
      <t>コウゲイ</t>
    </rPh>
    <rPh sb="4" eb="5">
      <t>ヒン</t>
    </rPh>
    <phoneticPr fontId="23"/>
  </si>
  <si>
    <t>美術工芸、絵画、書画</t>
    <rPh sb="8" eb="10">
      <t>ショガ</t>
    </rPh>
    <phoneticPr fontId="23"/>
  </si>
  <si>
    <t>2480</t>
  </si>
  <si>
    <t>2510</t>
  </si>
  <si>
    <t>看板・掲示板</t>
  </si>
  <si>
    <t>選挙用看板、広告塔看板、懸垂幕、横断幕、掲示板、のぼり</t>
    <rPh sb="0" eb="2">
      <t>センキョ</t>
    </rPh>
    <rPh sb="2" eb="3">
      <t>ヨウ</t>
    </rPh>
    <rPh sb="3" eb="5">
      <t>カンバン</t>
    </rPh>
    <rPh sb="6" eb="9">
      <t>コウコクトウ</t>
    </rPh>
    <rPh sb="9" eb="11">
      <t>カンバン</t>
    </rPh>
    <rPh sb="12" eb="14">
      <t>ケンスイ</t>
    </rPh>
    <rPh sb="14" eb="15">
      <t>マク</t>
    </rPh>
    <rPh sb="16" eb="19">
      <t>オウダンマク</t>
    </rPh>
    <rPh sb="20" eb="23">
      <t>ケイジバン</t>
    </rPh>
    <phoneticPr fontId="23"/>
  </si>
  <si>
    <t>2520</t>
  </si>
  <si>
    <t>標識</t>
  </si>
  <si>
    <t>道路標識、誘導標識、案内板、カーブミラー</t>
    <rPh sb="0" eb="4">
      <t>ドウロヒョウシキ</t>
    </rPh>
    <rPh sb="5" eb="7">
      <t>ユウドウ</t>
    </rPh>
    <rPh sb="7" eb="9">
      <t>ヒョウシキ</t>
    </rPh>
    <rPh sb="10" eb="13">
      <t>アンナイバン</t>
    </rPh>
    <phoneticPr fontId="23"/>
  </si>
  <si>
    <t>2530</t>
  </si>
  <si>
    <t>記章・旗・カップ</t>
  </si>
  <si>
    <t>バッジ、トロフィー、盾、カップ、旗、ペナント</t>
    <rPh sb="10" eb="11">
      <t>タテ</t>
    </rPh>
    <rPh sb="16" eb="17">
      <t>ハタ</t>
    </rPh>
    <phoneticPr fontId="23"/>
  </si>
  <si>
    <t>2580</t>
  </si>
  <si>
    <t>3110</t>
  </si>
  <si>
    <t>荒物・雑貨</t>
  </si>
  <si>
    <t>日用品全般、清掃用具、洗剤、タオル、ごみ袋</t>
    <rPh sb="0" eb="3">
      <t>ニチヨウヒン</t>
    </rPh>
    <rPh sb="3" eb="5">
      <t>ゼンパン</t>
    </rPh>
    <rPh sb="6" eb="8">
      <t>セイソウ</t>
    </rPh>
    <rPh sb="8" eb="10">
      <t>ヨウグ</t>
    </rPh>
    <rPh sb="11" eb="13">
      <t>センザイ</t>
    </rPh>
    <rPh sb="20" eb="21">
      <t>フクロ</t>
    </rPh>
    <phoneticPr fontId="23"/>
  </si>
  <si>
    <t>3120</t>
  </si>
  <si>
    <t>食器・漆器・陶磁器</t>
  </si>
  <si>
    <t>調理用器具、食器、お椀類、皿</t>
    <rPh sb="0" eb="3">
      <t>チョウリヨウ</t>
    </rPh>
    <rPh sb="3" eb="5">
      <t>キグ</t>
    </rPh>
    <rPh sb="6" eb="8">
      <t>ショッキ</t>
    </rPh>
    <rPh sb="10" eb="11">
      <t>ワン</t>
    </rPh>
    <rPh sb="11" eb="12">
      <t>ルイ</t>
    </rPh>
    <rPh sb="13" eb="14">
      <t>サラ</t>
    </rPh>
    <phoneticPr fontId="23"/>
  </si>
  <si>
    <t>3130</t>
  </si>
  <si>
    <t>ギフト用品</t>
  </si>
  <si>
    <t>記念品、贈答用小物、商品</t>
    <rPh sb="0" eb="3">
      <t>キネンヒン</t>
    </rPh>
    <rPh sb="4" eb="7">
      <t>ゾウトウヨウ</t>
    </rPh>
    <rPh sb="7" eb="9">
      <t>コモノ</t>
    </rPh>
    <rPh sb="10" eb="12">
      <t>ショウヒン</t>
    </rPh>
    <phoneticPr fontId="23"/>
  </si>
  <si>
    <t>3140</t>
  </si>
  <si>
    <t>茶器・花器</t>
  </si>
  <si>
    <t>茶華道具、花瓶、急須、湯呑み</t>
    <rPh sb="0" eb="1">
      <t>チャ</t>
    </rPh>
    <rPh sb="1" eb="3">
      <t>カドウ</t>
    </rPh>
    <rPh sb="3" eb="4">
      <t>グ</t>
    </rPh>
    <rPh sb="5" eb="7">
      <t>カビン</t>
    </rPh>
    <rPh sb="8" eb="10">
      <t>キュウス</t>
    </rPh>
    <rPh sb="11" eb="13">
      <t>ユノ</t>
    </rPh>
    <phoneticPr fontId="23"/>
  </si>
  <si>
    <t>3150</t>
  </si>
  <si>
    <t>市指定ごみ袋</t>
  </si>
  <si>
    <t>市指定ごみ袋</t>
    <phoneticPr fontId="23"/>
  </si>
  <si>
    <t>3160</t>
  </si>
  <si>
    <t>ごみ集積箱</t>
  </si>
  <si>
    <t>ゴミ集積箱、プラスチックコンテナ</t>
    <phoneticPr fontId="23"/>
  </si>
  <si>
    <t>3190</t>
  </si>
  <si>
    <t>3210</t>
  </si>
  <si>
    <t>寝具</t>
  </si>
  <si>
    <t>布団、毛布、シーツ、枕、リネン類</t>
    <rPh sb="0" eb="2">
      <t>フトン</t>
    </rPh>
    <rPh sb="3" eb="5">
      <t>モウフ</t>
    </rPh>
    <rPh sb="10" eb="11">
      <t>マクラ</t>
    </rPh>
    <rPh sb="15" eb="16">
      <t>ルイ</t>
    </rPh>
    <phoneticPr fontId="23"/>
  </si>
  <si>
    <t>3230</t>
  </si>
  <si>
    <t>被服・縫製</t>
  </si>
  <si>
    <t>作業服、防寒服、帽子、白衣、腕章</t>
    <rPh sb="0" eb="3">
      <t>サギョウフク</t>
    </rPh>
    <rPh sb="4" eb="7">
      <t>ボウカンフク</t>
    </rPh>
    <rPh sb="8" eb="10">
      <t>ボウシ</t>
    </rPh>
    <rPh sb="11" eb="13">
      <t>ハクイ</t>
    </rPh>
    <phoneticPr fontId="23"/>
  </si>
  <si>
    <t>3240</t>
  </si>
  <si>
    <t>靴・鞄・ゴム皮革類</t>
  </si>
  <si>
    <t>作業靴、安全靴、靴、軍手、特種手袋、雨合羽</t>
    <rPh sb="0" eb="3">
      <t>サギョウグツ</t>
    </rPh>
    <rPh sb="4" eb="6">
      <t>アンゼン</t>
    </rPh>
    <rPh sb="6" eb="7">
      <t>グツ</t>
    </rPh>
    <rPh sb="8" eb="9">
      <t>クツ</t>
    </rPh>
    <rPh sb="10" eb="12">
      <t>グンテ</t>
    </rPh>
    <rPh sb="13" eb="15">
      <t>トクシュ</t>
    </rPh>
    <rPh sb="15" eb="17">
      <t>テブクロ</t>
    </rPh>
    <rPh sb="18" eb="21">
      <t>アマガッパ</t>
    </rPh>
    <phoneticPr fontId="23"/>
  </si>
  <si>
    <t>3250</t>
  </si>
  <si>
    <t>テント・シート</t>
  </si>
  <si>
    <t>テント、シート</t>
    <phoneticPr fontId="23"/>
  </si>
  <si>
    <t>3290</t>
  </si>
  <si>
    <t>3310</t>
  </si>
  <si>
    <t>医薬品</t>
  </si>
  <si>
    <t>各種医薬品、殺虫剤、消毒薬、ワクチン、血清</t>
    <rPh sb="0" eb="2">
      <t>カクシュ</t>
    </rPh>
    <rPh sb="2" eb="4">
      <t>イヤク</t>
    </rPh>
    <rPh sb="4" eb="5">
      <t>ヒン</t>
    </rPh>
    <rPh sb="6" eb="9">
      <t>サッチュウザイ</t>
    </rPh>
    <rPh sb="10" eb="13">
      <t>ショウドクヤク</t>
    </rPh>
    <rPh sb="19" eb="21">
      <t>ケッセイ</t>
    </rPh>
    <phoneticPr fontId="23"/>
  </si>
  <si>
    <t>3320</t>
  </si>
  <si>
    <t>工業薬品</t>
  </si>
  <si>
    <t>活性炭、消石灰、凍結防止剤、試薬、プール用殺菌消毒剤</t>
    <rPh sb="0" eb="3">
      <t>カッセイタン</t>
    </rPh>
    <rPh sb="4" eb="7">
      <t>ショウセッカイ</t>
    </rPh>
    <rPh sb="8" eb="13">
      <t>トウケツボウシザイ</t>
    </rPh>
    <rPh sb="14" eb="16">
      <t>シヤク</t>
    </rPh>
    <rPh sb="20" eb="21">
      <t>ヨウ</t>
    </rPh>
    <rPh sb="21" eb="23">
      <t>サッキン</t>
    </rPh>
    <rPh sb="23" eb="26">
      <t>ショウドクザイ</t>
    </rPh>
    <phoneticPr fontId="23"/>
  </si>
  <si>
    <t>3330</t>
  </si>
  <si>
    <t>医療機材</t>
  </si>
  <si>
    <t>医療用機械器具全般、治療器、コルセット</t>
    <rPh sb="0" eb="3">
      <t>イリョウヨウ</t>
    </rPh>
    <rPh sb="3" eb="5">
      <t>キカイ</t>
    </rPh>
    <rPh sb="5" eb="7">
      <t>キグ</t>
    </rPh>
    <rPh sb="7" eb="9">
      <t>ゼンパン</t>
    </rPh>
    <rPh sb="10" eb="13">
      <t>チリョウキ</t>
    </rPh>
    <phoneticPr fontId="23"/>
  </si>
  <si>
    <t>3340</t>
  </si>
  <si>
    <t>福祉・介護用品</t>
  </si>
  <si>
    <t>車いす、杖、補聴器、義肢、義足、紙おむつ</t>
    <rPh sb="0" eb="1">
      <t>クルマ</t>
    </rPh>
    <rPh sb="4" eb="5">
      <t>ツエ</t>
    </rPh>
    <rPh sb="6" eb="9">
      <t>ホチョウキ</t>
    </rPh>
    <rPh sb="10" eb="12">
      <t>ギシ</t>
    </rPh>
    <rPh sb="13" eb="15">
      <t>ギソク</t>
    </rPh>
    <rPh sb="16" eb="17">
      <t>カミ</t>
    </rPh>
    <phoneticPr fontId="23"/>
  </si>
  <si>
    <t>3350</t>
  </si>
  <si>
    <t>衛生材料</t>
    <rPh sb="0" eb="2">
      <t>エイセイ</t>
    </rPh>
    <rPh sb="2" eb="4">
      <t>ザイリョウ</t>
    </rPh>
    <phoneticPr fontId="23"/>
  </si>
  <si>
    <t>脱脂綿、バーセ、包帯、紙おむつ</t>
    <rPh sb="0" eb="3">
      <t>ダッシメン</t>
    </rPh>
    <rPh sb="8" eb="10">
      <t>ホウタイ</t>
    </rPh>
    <rPh sb="11" eb="12">
      <t>カミ</t>
    </rPh>
    <phoneticPr fontId="23"/>
  </si>
  <si>
    <t>3360</t>
  </si>
  <si>
    <t>高度管理医療機器</t>
  </si>
  <si>
    <t>人工透析器、心臓ペースメーカー</t>
    <rPh sb="0" eb="4">
      <t>ジンコウトウセキ</t>
    </rPh>
    <rPh sb="4" eb="5">
      <t>キ</t>
    </rPh>
    <rPh sb="6" eb="8">
      <t>シンゾウ</t>
    </rPh>
    <phoneticPr fontId="23"/>
  </si>
  <si>
    <t>3370</t>
  </si>
  <si>
    <t>農業薬品</t>
    <rPh sb="0" eb="2">
      <t>ノウギョウ</t>
    </rPh>
    <rPh sb="2" eb="4">
      <t>ヤクヒン</t>
    </rPh>
    <phoneticPr fontId="23"/>
  </si>
  <si>
    <t>除草剤、農薬</t>
    <rPh sb="0" eb="3">
      <t>ジョソウザイ</t>
    </rPh>
    <rPh sb="4" eb="6">
      <t>ノウヤク</t>
    </rPh>
    <phoneticPr fontId="23"/>
  </si>
  <si>
    <t>3380</t>
  </si>
  <si>
    <t>4110</t>
  </si>
  <si>
    <t>一般電化製品</t>
  </si>
  <si>
    <t>家庭用電化製品、照明器具、電池、エアコン</t>
    <phoneticPr fontId="23"/>
  </si>
  <si>
    <t>4120</t>
  </si>
  <si>
    <t>通信機器</t>
  </si>
  <si>
    <t>ＦＡＸ、電話機、携帯、無線電話機、放送設備機器</t>
    <rPh sb="4" eb="7">
      <t>デンワキ</t>
    </rPh>
    <rPh sb="8" eb="10">
      <t>ケイタイ</t>
    </rPh>
    <rPh sb="11" eb="16">
      <t>ムセンデンワキ</t>
    </rPh>
    <rPh sb="17" eb="19">
      <t>ホウソウ</t>
    </rPh>
    <rPh sb="19" eb="21">
      <t>セツビ</t>
    </rPh>
    <rPh sb="21" eb="23">
      <t>キキ</t>
    </rPh>
    <phoneticPr fontId="23"/>
  </si>
  <si>
    <t>4130</t>
  </si>
  <si>
    <t>視聴覚機器</t>
  </si>
  <si>
    <t>映写機、スライド、ＯＨＰ、液晶プロジェクター</t>
    <rPh sb="0" eb="3">
      <t>エイシャキ</t>
    </rPh>
    <rPh sb="13" eb="15">
      <t>エキショウ</t>
    </rPh>
    <phoneticPr fontId="23"/>
  </si>
  <si>
    <t>4180</t>
  </si>
  <si>
    <t>4210</t>
  </si>
  <si>
    <t>光学機器・カメラ</t>
  </si>
  <si>
    <t>カメラ、デジタルカメラ、望遠鏡、顕微鏡</t>
    <rPh sb="12" eb="15">
      <t>ボウエンキョウ</t>
    </rPh>
    <rPh sb="16" eb="19">
      <t>ケンビキョウ</t>
    </rPh>
    <phoneticPr fontId="23"/>
  </si>
  <si>
    <t>4220</t>
  </si>
  <si>
    <t>楽器・ＣＤ／ＤＶＤ</t>
  </si>
  <si>
    <t>各種楽器類、音楽用ソフト</t>
    <rPh sb="0" eb="5">
      <t>カクシュガッキルイ</t>
    </rPh>
    <rPh sb="6" eb="9">
      <t>オンガクヨウ</t>
    </rPh>
    <phoneticPr fontId="23"/>
  </si>
  <si>
    <t>4230</t>
  </si>
  <si>
    <t>時計・メガネ</t>
  </si>
  <si>
    <t>時計、窓口用老眼鏡</t>
    <rPh sb="0" eb="2">
      <t>トケイ</t>
    </rPh>
    <rPh sb="3" eb="5">
      <t>マドグチ</t>
    </rPh>
    <rPh sb="5" eb="6">
      <t>ヨウ</t>
    </rPh>
    <rPh sb="6" eb="9">
      <t>ロウガンキョウ</t>
    </rPh>
    <phoneticPr fontId="23"/>
  </si>
  <si>
    <t>4240</t>
  </si>
  <si>
    <t>ミシン・編機</t>
  </si>
  <si>
    <t>ミシン・編機</t>
    <rPh sb="4" eb="5">
      <t>ア</t>
    </rPh>
    <rPh sb="5" eb="6">
      <t>キ</t>
    </rPh>
    <phoneticPr fontId="23"/>
  </si>
  <si>
    <t>4250</t>
  </si>
  <si>
    <t>試験・測定機器</t>
  </si>
  <si>
    <t>化学分析機器、環境測定機器、実験器具、測量機器、計量機器</t>
    <rPh sb="0" eb="4">
      <t>カガクブンセキ</t>
    </rPh>
    <rPh sb="4" eb="6">
      <t>キキ</t>
    </rPh>
    <rPh sb="7" eb="11">
      <t>カンキョウソクテイ</t>
    </rPh>
    <rPh sb="11" eb="13">
      <t>キキ</t>
    </rPh>
    <rPh sb="14" eb="18">
      <t>ジッケンキグ</t>
    </rPh>
    <rPh sb="19" eb="21">
      <t>ソクリョウ</t>
    </rPh>
    <rPh sb="21" eb="23">
      <t>キキ</t>
    </rPh>
    <phoneticPr fontId="23"/>
  </si>
  <si>
    <t>4280</t>
  </si>
  <si>
    <t>4310</t>
  </si>
  <si>
    <t>建設・農林畜産機器</t>
  </si>
  <si>
    <t>土木建築機器、農耕機械器具、精米機</t>
    <rPh sb="0" eb="6">
      <t>ドボクケンチクキキ</t>
    </rPh>
    <rPh sb="7" eb="13">
      <t>ノウコウキカイキグ</t>
    </rPh>
    <rPh sb="14" eb="16">
      <t>セイマイ</t>
    </rPh>
    <rPh sb="16" eb="17">
      <t>キ</t>
    </rPh>
    <phoneticPr fontId="23"/>
  </si>
  <si>
    <t>4320</t>
  </si>
  <si>
    <t>厨房機器</t>
  </si>
  <si>
    <t>調理台、流し台、業務用冷蔵庫、給食用コンテナ</t>
    <rPh sb="0" eb="3">
      <t>チョウリダイ</t>
    </rPh>
    <rPh sb="4" eb="5">
      <t>ナガ</t>
    </rPh>
    <rPh sb="6" eb="7">
      <t>ダイ</t>
    </rPh>
    <rPh sb="8" eb="14">
      <t>ギョウムヨウレイゾウコ</t>
    </rPh>
    <rPh sb="15" eb="18">
      <t>キュウショクヨウ</t>
    </rPh>
    <phoneticPr fontId="23"/>
  </si>
  <si>
    <t>4330</t>
  </si>
  <si>
    <t>ＬＰＧ機器</t>
  </si>
  <si>
    <t>ガスレンジ、ガス器具、風呂釜</t>
    <rPh sb="8" eb="10">
      <t>キグ</t>
    </rPh>
    <rPh sb="11" eb="14">
      <t>フロガマ</t>
    </rPh>
    <phoneticPr fontId="23"/>
  </si>
  <si>
    <t>4340</t>
  </si>
  <si>
    <t>工作機器・工具</t>
  </si>
  <si>
    <t>金属加工・木工用機械器具、各種工具、日曜大工用具</t>
    <rPh sb="0" eb="4">
      <t>キンゾクカコウ</t>
    </rPh>
    <rPh sb="5" eb="8">
      <t>モッコウヨウ</t>
    </rPh>
    <rPh sb="8" eb="12">
      <t>キカイキグ</t>
    </rPh>
    <rPh sb="13" eb="15">
      <t>カクシュ</t>
    </rPh>
    <rPh sb="15" eb="17">
      <t>コウグ</t>
    </rPh>
    <rPh sb="18" eb="22">
      <t>ニチヨウダイク</t>
    </rPh>
    <rPh sb="22" eb="24">
      <t>ヨウグ</t>
    </rPh>
    <phoneticPr fontId="23"/>
  </si>
  <si>
    <t>4350</t>
  </si>
  <si>
    <t>水処理機器</t>
  </si>
  <si>
    <t>浄水器、ポンプ、量水器、水処理装置全般</t>
    <rPh sb="0" eb="3">
      <t>ジョウスイキ</t>
    </rPh>
    <rPh sb="8" eb="9">
      <t>リョウ</t>
    </rPh>
    <rPh sb="9" eb="10">
      <t>ミズ</t>
    </rPh>
    <rPh sb="10" eb="11">
      <t>ウツワ</t>
    </rPh>
    <rPh sb="12" eb="13">
      <t>ミズ</t>
    </rPh>
    <rPh sb="13" eb="15">
      <t>ショリ</t>
    </rPh>
    <rPh sb="15" eb="17">
      <t>ソウチ</t>
    </rPh>
    <rPh sb="17" eb="19">
      <t>ゼンパン</t>
    </rPh>
    <phoneticPr fontId="23"/>
  </si>
  <si>
    <t>4360</t>
  </si>
  <si>
    <t>廃棄物処理機器</t>
  </si>
  <si>
    <t>清掃施設内機器、生ごみ処理機、空き缶処理機</t>
    <rPh sb="0" eb="4">
      <t>セイソウシセツ</t>
    </rPh>
    <rPh sb="4" eb="5">
      <t>ナイ</t>
    </rPh>
    <rPh sb="5" eb="7">
      <t>キキ</t>
    </rPh>
    <rPh sb="8" eb="9">
      <t>ナマ</t>
    </rPh>
    <rPh sb="11" eb="14">
      <t>ショリキ</t>
    </rPh>
    <rPh sb="15" eb="16">
      <t>ア</t>
    </rPh>
    <rPh sb="17" eb="18">
      <t>カン</t>
    </rPh>
    <rPh sb="18" eb="21">
      <t>ショリキ</t>
    </rPh>
    <phoneticPr fontId="23"/>
  </si>
  <si>
    <t>4370</t>
  </si>
  <si>
    <t>舞台機器</t>
  </si>
  <si>
    <t>ホール音響照明設備、ホール放送設備</t>
    <rPh sb="3" eb="5">
      <t>オンキョウ</t>
    </rPh>
    <rPh sb="5" eb="7">
      <t>ショウメイ</t>
    </rPh>
    <rPh sb="7" eb="9">
      <t>セツビ</t>
    </rPh>
    <rPh sb="13" eb="15">
      <t>ホウソウ</t>
    </rPh>
    <rPh sb="15" eb="17">
      <t>セツビ</t>
    </rPh>
    <phoneticPr fontId="23"/>
  </si>
  <si>
    <t>4380</t>
  </si>
  <si>
    <t>住宅設備機器</t>
  </si>
  <si>
    <t>住宅設備機器、浴槽、便器、建具、自動ドア</t>
    <rPh sb="0" eb="4">
      <t>ジュウタクセツビ</t>
    </rPh>
    <rPh sb="4" eb="6">
      <t>キキ</t>
    </rPh>
    <rPh sb="7" eb="9">
      <t>ヨクソウ</t>
    </rPh>
    <rPh sb="10" eb="12">
      <t>ベンキ</t>
    </rPh>
    <rPh sb="13" eb="15">
      <t>タテグ</t>
    </rPh>
    <rPh sb="16" eb="18">
      <t>ジドウ</t>
    </rPh>
    <phoneticPr fontId="23"/>
  </si>
  <si>
    <t>4390</t>
  </si>
  <si>
    <t>工事用原材料</t>
  </si>
  <si>
    <t>土木建築用資材、アスフェルト、塗料、コンクリート</t>
    <rPh sb="0" eb="4">
      <t>ドボクケンチク</t>
    </rPh>
    <rPh sb="4" eb="5">
      <t>ヨウ</t>
    </rPh>
    <rPh sb="5" eb="7">
      <t>シザイ</t>
    </rPh>
    <rPh sb="15" eb="17">
      <t>トリョウ</t>
    </rPh>
    <phoneticPr fontId="23"/>
  </si>
  <si>
    <t>4480</t>
  </si>
  <si>
    <t>5110</t>
  </si>
  <si>
    <t>一般自動車</t>
  </si>
  <si>
    <t>軽自動車、普通（貨物）自動車、マイクロバス</t>
    <rPh sb="0" eb="4">
      <t>ケイジドウシャ</t>
    </rPh>
    <rPh sb="5" eb="7">
      <t>フツウ</t>
    </rPh>
    <rPh sb="8" eb="10">
      <t>カモツ</t>
    </rPh>
    <rPh sb="11" eb="14">
      <t>ジドウシャ</t>
    </rPh>
    <phoneticPr fontId="23"/>
  </si>
  <si>
    <t>5120</t>
  </si>
  <si>
    <t>特殊自動車（消防を除く）</t>
  </si>
  <si>
    <t>塵芥収集車、清掃ダンプ、介護車、ホイルローダ</t>
    <rPh sb="0" eb="2">
      <t>ジンカイ</t>
    </rPh>
    <rPh sb="2" eb="4">
      <t>シュウシュウ</t>
    </rPh>
    <rPh sb="4" eb="5">
      <t>シャ</t>
    </rPh>
    <rPh sb="6" eb="8">
      <t>セイソウ</t>
    </rPh>
    <rPh sb="12" eb="14">
      <t>カイゴ</t>
    </rPh>
    <rPh sb="14" eb="15">
      <t>クルマ</t>
    </rPh>
    <phoneticPr fontId="23"/>
  </si>
  <si>
    <t>5130</t>
  </si>
  <si>
    <t>自転車・バイク</t>
  </si>
  <si>
    <t>自転車、原動機自転車、自動二輪車</t>
    <rPh sb="0" eb="3">
      <t>ジテンシャ</t>
    </rPh>
    <rPh sb="4" eb="7">
      <t>ゲンドウキ</t>
    </rPh>
    <rPh sb="7" eb="10">
      <t>ジテンシャ</t>
    </rPh>
    <rPh sb="11" eb="13">
      <t>ジドウ</t>
    </rPh>
    <rPh sb="13" eb="16">
      <t>ニリンシャ</t>
    </rPh>
    <phoneticPr fontId="23"/>
  </si>
  <si>
    <t>5140</t>
  </si>
  <si>
    <t>車輌用品</t>
  </si>
  <si>
    <t>タイヤ、バッテリー、各種部品、車輌用フィルム</t>
    <rPh sb="10" eb="12">
      <t>カクシュ</t>
    </rPh>
    <rPh sb="12" eb="14">
      <t>ブヒン</t>
    </rPh>
    <phoneticPr fontId="23"/>
  </si>
  <si>
    <t>5180</t>
  </si>
  <si>
    <t>5210</t>
  </si>
  <si>
    <t>石油類</t>
  </si>
  <si>
    <t>ガソリン、軽油、灯油、重油、混合油、潤滑油</t>
    <rPh sb="5" eb="7">
      <t>ケイユ</t>
    </rPh>
    <rPh sb="8" eb="10">
      <t>トウユ</t>
    </rPh>
    <rPh sb="11" eb="13">
      <t>ジュウユ</t>
    </rPh>
    <rPh sb="14" eb="16">
      <t>コンゴウ</t>
    </rPh>
    <rPh sb="16" eb="17">
      <t>アブラ</t>
    </rPh>
    <rPh sb="18" eb="21">
      <t>ジュンカツユ</t>
    </rPh>
    <phoneticPr fontId="23"/>
  </si>
  <si>
    <t>5220</t>
  </si>
  <si>
    <t>気体燃料</t>
  </si>
  <si>
    <t>ＬＰガス、高圧ガス、酸素</t>
    <rPh sb="5" eb="7">
      <t>コウアツ</t>
    </rPh>
    <rPh sb="10" eb="12">
      <t>サンソ</t>
    </rPh>
    <phoneticPr fontId="23"/>
  </si>
  <si>
    <t>5290</t>
  </si>
  <si>
    <t>6110</t>
  </si>
  <si>
    <t>植木・花・園芸用品</t>
  </si>
  <si>
    <t>植木、鉢花、種苗、園芸資材、肥料</t>
    <rPh sb="0" eb="2">
      <t>ウエキ</t>
    </rPh>
    <rPh sb="3" eb="4">
      <t>ハチ</t>
    </rPh>
    <rPh sb="4" eb="5">
      <t>ハナ</t>
    </rPh>
    <rPh sb="6" eb="7">
      <t>タネ</t>
    </rPh>
    <rPh sb="7" eb="8">
      <t>ナエ</t>
    </rPh>
    <rPh sb="9" eb="13">
      <t>エンゲイシザイ</t>
    </rPh>
    <rPh sb="14" eb="16">
      <t>ヒリョウ</t>
    </rPh>
    <phoneticPr fontId="23"/>
  </si>
  <si>
    <t>6120</t>
  </si>
  <si>
    <t>茶</t>
  </si>
  <si>
    <t>お茶（給食関連を除く）</t>
    <rPh sb="1" eb="2">
      <t>チャ</t>
    </rPh>
    <rPh sb="3" eb="5">
      <t>キュウショク</t>
    </rPh>
    <rPh sb="5" eb="7">
      <t>カンレン</t>
    </rPh>
    <rPh sb="8" eb="9">
      <t>ノゾ</t>
    </rPh>
    <phoneticPr fontId="23"/>
  </si>
  <si>
    <t>6190</t>
  </si>
  <si>
    <t>7110</t>
  </si>
  <si>
    <t>消防車輌</t>
  </si>
  <si>
    <t>7120</t>
  </si>
  <si>
    <t>消防用機器・機材</t>
  </si>
  <si>
    <t>消防ポンプ、消防用ホース、避難救助器具</t>
    <rPh sb="0" eb="2">
      <t>ショウボウ</t>
    </rPh>
    <rPh sb="6" eb="9">
      <t>ショウボウヨウ</t>
    </rPh>
    <rPh sb="13" eb="15">
      <t>ヒナン</t>
    </rPh>
    <rPh sb="15" eb="17">
      <t>キュウジョ</t>
    </rPh>
    <rPh sb="17" eb="19">
      <t>キグ</t>
    </rPh>
    <phoneticPr fontId="23"/>
  </si>
  <si>
    <t>7130</t>
  </si>
  <si>
    <t>消防用被服・靴</t>
  </si>
  <si>
    <t>消防用制服、安全靴、防毒マスク</t>
    <rPh sb="0" eb="3">
      <t>ショウボウヨウ</t>
    </rPh>
    <rPh sb="3" eb="5">
      <t>セイフク</t>
    </rPh>
    <rPh sb="6" eb="9">
      <t>アンゼングツ</t>
    </rPh>
    <rPh sb="10" eb="12">
      <t>ボウドク</t>
    </rPh>
    <phoneticPr fontId="23"/>
  </si>
  <si>
    <t>7140</t>
  </si>
  <si>
    <t>防災・安全用品</t>
  </si>
  <si>
    <t>消火器、非常食、保存食、ヘルメット</t>
    <rPh sb="0" eb="3">
      <t>ショウカキ</t>
    </rPh>
    <rPh sb="4" eb="7">
      <t>ヒジョウショク</t>
    </rPh>
    <rPh sb="8" eb="11">
      <t>ホゾンショク</t>
    </rPh>
    <phoneticPr fontId="23"/>
  </si>
  <si>
    <t>8110</t>
  </si>
  <si>
    <t>建設用機械器具</t>
  </si>
  <si>
    <t>建設用機器、重機全般</t>
    <rPh sb="0" eb="3">
      <t>ケンセツヨウ</t>
    </rPh>
    <rPh sb="3" eb="5">
      <t>キキ</t>
    </rPh>
    <rPh sb="6" eb="8">
      <t>ジュウキ</t>
    </rPh>
    <rPh sb="8" eb="10">
      <t>ゼンパン</t>
    </rPh>
    <phoneticPr fontId="23"/>
  </si>
  <si>
    <t>8120</t>
  </si>
  <si>
    <t>イベント用品</t>
    <rPh sb="4" eb="6">
      <t>ヨウヒン</t>
    </rPh>
    <phoneticPr fontId="23"/>
  </si>
  <si>
    <t>仮設トイレ、音響・照明・映像機材、テント、幕、テーブル、パイプ椅子</t>
    <rPh sb="0" eb="2">
      <t>カセツ</t>
    </rPh>
    <rPh sb="6" eb="8">
      <t>オンキョウ</t>
    </rPh>
    <rPh sb="9" eb="11">
      <t>ショウメイ</t>
    </rPh>
    <rPh sb="12" eb="16">
      <t>エイゾウキザイ</t>
    </rPh>
    <rPh sb="21" eb="22">
      <t>マク</t>
    </rPh>
    <rPh sb="31" eb="33">
      <t>イス</t>
    </rPh>
    <phoneticPr fontId="23"/>
  </si>
  <si>
    <t>8130</t>
  </si>
  <si>
    <t>事務機器</t>
  </si>
  <si>
    <t>電話機、ＦＡＸ、コピー機、印刷機、郵便料金計器</t>
    <rPh sb="0" eb="3">
      <t>デンワキ</t>
    </rPh>
    <rPh sb="11" eb="12">
      <t>キ</t>
    </rPh>
    <rPh sb="13" eb="16">
      <t>インサツキ</t>
    </rPh>
    <rPh sb="17" eb="19">
      <t>ユウビン</t>
    </rPh>
    <rPh sb="19" eb="21">
      <t>リョウキン</t>
    </rPh>
    <rPh sb="21" eb="23">
      <t>ケイキ</t>
    </rPh>
    <phoneticPr fontId="23"/>
  </si>
  <si>
    <t>8140</t>
  </si>
  <si>
    <t>ＯＡ機器、ソフト</t>
  </si>
  <si>
    <t>コンピュータ及び周辺機器、ソフトウエア</t>
    <rPh sb="6" eb="7">
      <t>オヨ</t>
    </rPh>
    <rPh sb="8" eb="12">
      <t>シュウヘンキキ</t>
    </rPh>
    <phoneticPr fontId="23"/>
  </si>
  <si>
    <t>8150</t>
  </si>
  <si>
    <t>車輌</t>
  </si>
  <si>
    <t>8160</t>
  </si>
  <si>
    <t>ベット、車いす、エアマット</t>
    <rPh sb="4" eb="5">
      <t>クルマ</t>
    </rPh>
    <phoneticPr fontId="23"/>
  </si>
  <si>
    <t>8170</t>
  </si>
  <si>
    <t>消耗品</t>
  </si>
  <si>
    <t>白衣、カーテン、清掃用具、寝具類、樹木、書籍</t>
    <rPh sb="0" eb="2">
      <t>ハクイ</t>
    </rPh>
    <rPh sb="8" eb="12">
      <t>セイソウヨウグ</t>
    </rPh>
    <rPh sb="13" eb="15">
      <t>シング</t>
    </rPh>
    <rPh sb="15" eb="16">
      <t>ルイ</t>
    </rPh>
    <rPh sb="17" eb="19">
      <t>ジュモク</t>
    </rPh>
    <rPh sb="20" eb="22">
      <t>ショセキ</t>
    </rPh>
    <phoneticPr fontId="23"/>
  </si>
  <si>
    <t>8190</t>
  </si>
  <si>
    <t>9990</t>
  </si>
  <si>
    <t>印刷・図書</t>
    <phoneticPr fontId="5"/>
  </si>
  <si>
    <t>事務用品・機器</t>
    <phoneticPr fontId="5"/>
  </si>
  <si>
    <t>家具・室内用具</t>
    <phoneticPr fontId="5"/>
  </si>
  <si>
    <t>教材・体育用品</t>
    <phoneticPr fontId="5"/>
  </si>
  <si>
    <t>広告</t>
    <phoneticPr fontId="5"/>
  </si>
  <si>
    <t>日用品</t>
    <phoneticPr fontId="5"/>
  </si>
  <si>
    <t>衣料品</t>
    <phoneticPr fontId="5"/>
  </si>
  <si>
    <t>薬品・医療</t>
    <phoneticPr fontId="5"/>
  </si>
  <si>
    <t>電気通信機器</t>
    <phoneticPr fontId="5"/>
  </si>
  <si>
    <t>精密機器</t>
    <phoneticPr fontId="5"/>
  </si>
  <si>
    <t>機械器具 ・原材料</t>
    <phoneticPr fontId="5"/>
  </si>
  <si>
    <t>車輌</t>
    <phoneticPr fontId="5"/>
  </si>
  <si>
    <t>燃料</t>
    <phoneticPr fontId="5"/>
  </si>
  <si>
    <t>農水産</t>
    <phoneticPr fontId="5"/>
  </si>
  <si>
    <t>消防・防災</t>
    <phoneticPr fontId="5"/>
  </si>
  <si>
    <t>賃貸</t>
    <phoneticPr fontId="5"/>
  </si>
  <si>
    <t>その他</t>
    <phoneticPr fontId="5"/>
  </si>
  <si>
    <r>
      <t>その他(印刷・図書)</t>
    </r>
    <r>
      <rPr>
        <sz val="11"/>
        <color rgb="FFFF0000"/>
        <rFont val="ＭＳ ゴシック"/>
        <family val="3"/>
        <charset val="128"/>
      </rPr>
      <t>*1</t>
    </r>
    <phoneticPr fontId="5"/>
  </si>
  <si>
    <r>
      <t>その他(事務用品・機器)</t>
    </r>
    <r>
      <rPr>
        <sz val="11"/>
        <color rgb="FFFF0000"/>
        <rFont val="ＭＳ ゴシック"/>
        <family val="3"/>
        <charset val="128"/>
      </rPr>
      <t>*1</t>
    </r>
    <phoneticPr fontId="5"/>
  </si>
  <si>
    <r>
      <t>その他(家具・室内用具)</t>
    </r>
    <r>
      <rPr>
        <sz val="11"/>
        <color rgb="FFFF0000"/>
        <rFont val="ＭＳ ゴシック"/>
        <family val="3"/>
        <charset val="128"/>
      </rPr>
      <t>*1</t>
    </r>
    <phoneticPr fontId="5"/>
  </si>
  <si>
    <r>
      <t>その他(教材・体育用品)</t>
    </r>
    <r>
      <rPr>
        <sz val="11"/>
        <color rgb="FFFF0000"/>
        <rFont val="ＭＳ ゴシック"/>
        <family val="3"/>
        <charset val="128"/>
      </rPr>
      <t>*1</t>
    </r>
    <phoneticPr fontId="5"/>
  </si>
  <si>
    <r>
      <t>その他(広告）</t>
    </r>
    <r>
      <rPr>
        <sz val="11"/>
        <color rgb="FFFF0000"/>
        <rFont val="ＭＳ ゴシック"/>
        <family val="3"/>
        <charset val="128"/>
      </rPr>
      <t>*1</t>
    </r>
    <rPh sb="4" eb="6">
      <t>コウコク</t>
    </rPh>
    <phoneticPr fontId="23"/>
  </si>
  <si>
    <r>
      <t>その他（日用品）</t>
    </r>
    <r>
      <rPr>
        <sz val="11"/>
        <color rgb="FFFF0000"/>
        <rFont val="ＭＳ ゴシック"/>
        <family val="3"/>
        <charset val="128"/>
      </rPr>
      <t>*1</t>
    </r>
    <rPh sb="4" eb="7">
      <t>ニチヨウヒン</t>
    </rPh>
    <phoneticPr fontId="23"/>
  </si>
  <si>
    <r>
      <t>その他（衣料品）</t>
    </r>
    <r>
      <rPr>
        <sz val="11"/>
        <color rgb="FFFF0000"/>
        <rFont val="ＭＳ ゴシック"/>
        <family val="3"/>
        <charset val="128"/>
      </rPr>
      <t>*1</t>
    </r>
    <rPh sb="4" eb="7">
      <t>イリョウヒン</t>
    </rPh>
    <phoneticPr fontId="23"/>
  </si>
  <si>
    <r>
      <t>その他（薬品・医療）</t>
    </r>
    <r>
      <rPr>
        <sz val="11"/>
        <color rgb="FFFF0000"/>
        <rFont val="ＭＳ ゴシック"/>
        <family val="3"/>
        <charset val="128"/>
      </rPr>
      <t>*1</t>
    </r>
    <rPh sb="4" eb="6">
      <t>ヤクヒン</t>
    </rPh>
    <rPh sb="7" eb="9">
      <t>イリョウ</t>
    </rPh>
    <phoneticPr fontId="23"/>
  </si>
  <si>
    <r>
      <t>その他（電気通信機器）</t>
    </r>
    <r>
      <rPr>
        <sz val="11"/>
        <color rgb="FFFF0000"/>
        <rFont val="ＭＳ ゴシック"/>
        <family val="3"/>
        <charset val="128"/>
      </rPr>
      <t>*1</t>
    </r>
    <rPh sb="4" eb="6">
      <t>デンキ</t>
    </rPh>
    <rPh sb="6" eb="10">
      <t>ツウシンキキ</t>
    </rPh>
    <phoneticPr fontId="23"/>
  </si>
  <si>
    <r>
      <t>その他（精密機器）</t>
    </r>
    <r>
      <rPr>
        <sz val="11"/>
        <color rgb="FFFF0000"/>
        <rFont val="ＭＳ ゴシック"/>
        <family val="3"/>
        <charset val="128"/>
      </rPr>
      <t>*1</t>
    </r>
    <phoneticPr fontId="5"/>
  </si>
  <si>
    <r>
      <t>その他（機械器具・原材料）</t>
    </r>
    <r>
      <rPr>
        <sz val="11"/>
        <color rgb="FFFF0000"/>
        <rFont val="ＭＳ ゴシック"/>
        <family val="3"/>
        <charset val="128"/>
      </rPr>
      <t>*1</t>
    </r>
    <phoneticPr fontId="5"/>
  </si>
  <si>
    <r>
      <t>その他（車輌）</t>
    </r>
    <r>
      <rPr>
        <sz val="11"/>
        <color rgb="FFFF0000"/>
        <rFont val="ＭＳ ゴシック"/>
        <family val="3"/>
        <charset val="128"/>
      </rPr>
      <t>*1</t>
    </r>
    <rPh sb="4" eb="6">
      <t>シャリョウ</t>
    </rPh>
    <phoneticPr fontId="23"/>
  </si>
  <si>
    <r>
      <t>その他（燃料）</t>
    </r>
    <r>
      <rPr>
        <sz val="11"/>
        <color rgb="FFFF0000"/>
        <rFont val="ＭＳ ゴシック"/>
        <family val="3"/>
        <charset val="128"/>
      </rPr>
      <t>*1</t>
    </r>
    <phoneticPr fontId="5"/>
  </si>
  <si>
    <r>
      <t>その他（農水産）</t>
    </r>
    <r>
      <rPr>
        <sz val="11"/>
        <color rgb="FFFF0000"/>
        <rFont val="ＭＳ ゴシック"/>
        <family val="3"/>
        <charset val="128"/>
      </rPr>
      <t>*1</t>
    </r>
    <rPh sb="4" eb="7">
      <t>ノウスイサン</t>
    </rPh>
    <phoneticPr fontId="23"/>
  </si>
  <si>
    <r>
      <t>その他（賃借）</t>
    </r>
    <r>
      <rPr>
        <sz val="11"/>
        <color rgb="FFFF0000"/>
        <rFont val="ＭＳ ゴシック"/>
        <family val="3"/>
        <charset val="128"/>
      </rPr>
      <t>*1</t>
    </r>
    <rPh sb="4" eb="6">
      <t>チンシャク</t>
    </rPh>
    <phoneticPr fontId="23"/>
  </si>
  <si>
    <r>
      <t>その他</t>
    </r>
    <r>
      <rPr>
        <sz val="11"/>
        <color rgb="FFFF0000"/>
        <rFont val="ＭＳ ゴシック"/>
        <family val="3"/>
        <charset val="128"/>
      </rPr>
      <t>*1</t>
    </r>
    <rPh sb="2" eb="3">
      <t>タ</t>
    </rPh>
    <phoneticPr fontId="23"/>
  </si>
  <si>
    <t>資格・許認可</t>
    <rPh sb="0" eb="2">
      <t>シカク</t>
    </rPh>
    <rPh sb="3" eb="6">
      <t>キョニンカ</t>
    </rPh>
    <phoneticPr fontId="5"/>
  </si>
  <si>
    <t>種目名称</t>
    <rPh sb="0" eb="2">
      <t>シュモク</t>
    </rPh>
    <rPh sb="2" eb="4">
      <t>メイショウ</t>
    </rPh>
    <phoneticPr fontId="23"/>
  </si>
  <si>
    <t>希望業種</t>
    <rPh sb="0" eb="2">
      <t>キボウ</t>
    </rPh>
    <rPh sb="2" eb="4">
      <t>ギョウシュ</t>
    </rPh>
    <phoneticPr fontId="6"/>
  </si>
  <si>
    <r>
      <t>レンタカー、</t>
    </r>
    <r>
      <rPr>
        <sz val="10"/>
        <rFont val="ＭＳ ゴシック"/>
        <family val="3"/>
        <charset val="128"/>
      </rPr>
      <t>車両リース</t>
    </r>
    <rPh sb="6" eb="8">
      <t>シャリョウ</t>
    </rPh>
    <phoneticPr fontId="23"/>
  </si>
  <si>
    <t>事業協同組合、企業組合、協業組合等で官公需適格組合証明を受けている場合は番号を入力してください。</t>
    <phoneticPr fontId="5"/>
  </si>
  <si>
    <t>前２ヶ年間の平均実績高
(千円)</t>
    <rPh sb="0" eb="1">
      <t>ゼン</t>
    </rPh>
    <rPh sb="3" eb="4">
      <t>ネン</t>
    </rPh>
    <rPh sb="4" eb="5">
      <t>カン</t>
    </rPh>
    <rPh sb="6" eb="8">
      <t>ヘイキン</t>
    </rPh>
    <rPh sb="8" eb="10">
      <t>ジッセキ</t>
    </rPh>
    <rPh sb="10" eb="11">
      <t>タカ</t>
    </rPh>
    <rPh sb="13" eb="15">
      <t>センエン</t>
    </rPh>
    <phoneticPr fontId="5"/>
  </si>
  <si>
    <t>16_南砺市</t>
  </si>
  <si>
    <r>
      <t xml:space="preserve">都道府県から入力してください。
</t>
    </r>
    <r>
      <rPr>
        <sz val="10"/>
        <color rgb="FFFF0000"/>
        <rFont val="ＭＳ ゴシック"/>
        <family val="3"/>
        <charset val="128"/>
      </rPr>
      <t>※南砺市内に支店又は営業所（建設業法の規程による許可を受けた営業所）を有する事業者で、本店等から年間を通す委任状が提出されている事業者（準市内業者）は事務所にかかる調査票及び所在地略図を提出してください。</t>
    </r>
    <phoneticPr fontId="5"/>
  </si>
  <si>
    <t>Ver.7.0.1</t>
    <phoneticPr fontId="5"/>
  </si>
  <si>
    <t>7.0.1</t>
  </si>
  <si>
    <r>
      <t xml:space="preserve">直前2年間で官公庁・企業・個人への納入実績がある業種のみ、希望することができます。
登録を希望する場合、希望、過去の納入実績欄にリストから「○」を選択し、資格・許認可欄を入力してください。複数選択可。
</t>
    </r>
    <r>
      <rPr>
        <sz val="10"/>
        <rFont val="ＭＳ ゴシック"/>
        <family val="3"/>
        <charset val="128"/>
      </rPr>
      <t>*1 その他を希望する場合、品目欄に具体的に入力してください。</t>
    </r>
    <r>
      <rPr>
        <sz val="10"/>
        <color rgb="FFFF0000"/>
        <rFont val="ＭＳ ゴシック"/>
        <family val="3"/>
        <charset val="128"/>
      </rPr>
      <t xml:space="preserve">
</t>
    </r>
    <r>
      <rPr>
        <sz val="10"/>
        <rFont val="ＭＳ ゴシック"/>
        <family val="3"/>
        <charset val="128"/>
      </rPr>
      <t>修繕業務を希望する場合は、業務委託の「その他（修繕）」を申請してください。</t>
    </r>
    <rPh sb="55" eb="57">
      <t>カコ</t>
    </rPh>
    <rPh sb="115" eb="117">
      <t>ヒンモク</t>
    </rPh>
    <phoneticPr fontId="6"/>
  </si>
  <si>
    <t>過去の
納入実績</t>
    <rPh sb="0" eb="2">
      <t>カコ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</si>
</sst>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5"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
      <sz val="18"/>
      <color theme="3"/>
      <name val="ＭＳ Ｐゴシック"/>
      <family val="2"/>
      <charset val="128"/>
      <scheme val="major"/>
    </font>
    <font>
      <sz val="10"/>
      <color theme="1"/>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51">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style="thin">
        <color indexed="64"/>
      </left>
      <right style="hair">
        <color auto="1"/>
      </right>
      <top style="hair">
        <color auto="1"/>
      </top>
      <bottom style="hair">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auto="1"/>
      </bottom>
      <diagonal/>
    </border>
    <border>
      <left style="hair">
        <color indexed="64"/>
      </left>
      <right style="thin">
        <color indexed="64"/>
      </right>
      <top style="thin">
        <color indexed="64"/>
      </top>
      <bottom style="thin">
        <color auto="1"/>
      </bottom>
      <diagonal/>
    </border>
    <border>
      <left style="hair">
        <color indexed="64"/>
      </left>
      <right/>
      <top style="thin">
        <color auto="1"/>
      </top>
      <bottom/>
      <diagonal/>
    </border>
    <border>
      <left style="hair">
        <color indexed="64"/>
      </left>
      <right/>
      <top style="thin">
        <color indexed="64"/>
      </top>
      <bottom style="thin">
        <color auto="1"/>
      </bottom>
      <diagonal/>
    </border>
    <border>
      <left/>
      <right style="hair">
        <color indexed="64"/>
      </right>
      <top style="thin">
        <color indexed="64"/>
      </top>
      <bottom style="thin">
        <color auto="1"/>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right style="hair">
        <color auto="1"/>
      </right>
      <top style="thin">
        <color indexed="64"/>
      </top>
      <bottom style="hair">
        <color auto="1"/>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s>
  <cellStyleXfs count="18">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362">
    <xf numFmtId="0" fontId="0" fillId="0" borderId="0" xfId="0">
      <alignment vertical="center"/>
    </xf>
    <xf numFmtId="49" fontId="19" fillId="2" borderId="0" xfId="0" applyNumberFormat="1" applyFont="1" applyFill="1" applyAlignment="1" applyProtection="1">
      <alignment horizontal="left" vertical="center"/>
      <protection locked="0"/>
    </xf>
    <xf numFmtId="14" fontId="19" fillId="2" borderId="7" xfId="0" applyNumberFormat="1" applyFont="1" applyFill="1" applyBorder="1" applyAlignment="1" applyProtection="1">
      <alignment horizontal="left" vertical="center"/>
      <protection locked="0"/>
    </xf>
    <xf numFmtId="14" fontId="19" fillId="2" borderId="39" xfId="0" applyNumberFormat="1" applyFont="1" applyFill="1" applyBorder="1" applyAlignment="1" applyProtection="1">
      <alignment horizontal="left" vertical="center"/>
      <protection locked="0"/>
    </xf>
    <xf numFmtId="49" fontId="19" fillId="2" borderId="40" xfId="2" applyNumberFormat="1" applyFont="1" applyFill="1" applyBorder="1" applyAlignment="1" applyProtection="1">
      <alignment horizontal="center" vertical="center"/>
      <protection locked="0"/>
    </xf>
    <xf numFmtId="49" fontId="19" fillId="2" borderId="41" xfId="2" applyNumberFormat="1" applyFont="1" applyFill="1" applyBorder="1" applyAlignment="1" applyProtection="1">
      <alignment horizontal="center" vertical="center"/>
      <protection locked="0"/>
    </xf>
    <xf numFmtId="49" fontId="19" fillId="2" borderId="40" xfId="0" applyNumberFormat="1" applyFont="1" applyFill="1" applyBorder="1" applyAlignment="1" applyProtection="1">
      <alignment horizontal="left" vertical="center" wrapText="1"/>
      <protection locked="0"/>
    </xf>
    <xf numFmtId="0" fontId="19" fillId="2" borderId="1" xfId="0" applyFont="1" applyFill="1" applyBorder="1" applyAlignment="1" applyProtection="1">
      <alignment horizontal="left" vertical="center" wrapText="1"/>
      <protection locked="0"/>
    </xf>
    <xf numFmtId="0" fontId="19" fillId="2" borderId="41" xfId="0" applyFont="1" applyFill="1" applyBorder="1" applyAlignment="1" applyProtection="1">
      <alignment horizontal="left" vertical="center" wrapText="1"/>
      <protection locked="0"/>
    </xf>
    <xf numFmtId="0" fontId="19" fillId="2" borderId="2" xfId="0" applyFont="1" applyFill="1" applyBorder="1" applyAlignment="1" applyProtection="1">
      <alignment horizontal="left" vertical="center" wrapText="1"/>
      <protection locked="0"/>
    </xf>
    <xf numFmtId="49" fontId="19" fillId="2" borderId="48" xfId="2" applyNumberFormat="1" applyFont="1" applyFill="1" applyBorder="1" applyAlignment="1" applyProtection="1">
      <alignment horizontal="center" vertical="center"/>
      <protection locked="0"/>
    </xf>
    <xf numFmtId="49" fontId="19" fillId="2" borderId="49" xfId="2" applyNumberFormat="1" applyFont="1" applyFill="1" applyBorder="1" applyAlignment="1" applyProtection="1">
      <alignment horizontal="center" vertical="center"/>
      <protection locked="0"/>
    </xf>
    <xf numFmtId="49" fontId="19" fillId="2" borderId="48" xfId="0" applyNumberFormat="1" applyFont="1" applyFill="1" applyBorder="1" applyAlignment="1" applyProtection="1">
      <alignment horizontal="left" vertical="center" wrapText="1"/>
      <protection locked="0"/>
    </xf>
    <xf numFmtId="0" fontId="19" fillId="2" borderId="5" xfId="0" applyFont="1" applyFill="1" applyBorder="1" applyAlignment="1" applyProtection="1">
      <alignment horizontal="left" vertical="center" wrapText="1"/>
      <protection locked="0"/>
    </xf>
    <xf numFmtId="0" fontId="19" fillId="2" borderId="6" xfId="0" applyFont="1" applyFill="1" applyBorder="1" applyAlignment="1" applyProtection="1">
      <alignment horizontal="left" vertical="center" wrapText="1"/>
      <protection locked="0"/>
    </xf>
    <xf numFmtId="49" fontId="19" fillId="2" borderId="7" xfId="2" applyNumberFormat="1" applyFont="1" applyFill="1" applyBorder="1" applyAlignment="1" applyProtection="1">
      <alignment horizontal="center" vertical="center"/>
      <protection locked="0"/>
    </xf>
    <xf numFmtId="49" fontId="19" fillId="2" borderId="50" xfId="2" applyNumberFormat="1" applyFont="1" applyFill="1" applyBorder="1" applyAlignment="1" applyProtection="1">
      <alignment horizontal="center" vertical="center"/>
      <protection locked="0"/>
    </xf>
    <xf numFmtId="49" fontId="19" fillId="2" borderId="7" xfId="0" applyNumberFormat="1" applyFont="1" applyFill="1" applyBorder="1" applyAlignment="1" applyProtection="1">
      <alignment horizontal="left" vertical="center" wrapText="1"/>
      <protection locked="0"/>
    </xf>
    <xf numFmtId="0" fontId="19" fillId="2" borderId="8" xfId="0" applyFont="1" applyFill="1" applyBorder="1" applyAlignment="1" applyProtection="1">
      <alignment horizontal="left" vertical="center" wrapText="1"/>
      <protection locked="0"/>
    </xf>
    <xf numFmtId="0" fontId="19" fillId="2" borderId="50" xfId="0" applyFont="1" applyFill="1" applyBorder="1" applyAlignment="1" applyProtection="1">
      <alignment horizontal="left" vertical="center" wrapText="1"/>
      <protection locked="0"/>
    </xf>
    <xf numFmtId="0" fontId="19" fillId="2" borderId="9" xfId="0" applyFont="1" applyFill="1" applyBorder="1" applyAlignment="1" applyProtection="1">
      <alignment horizontal="left" vertical="center" wrapText="1"/>
      <protection locked="0"/>
    </xf>
    <xf numFmtId="49" fontId="19" fillId="2" borderId="28" xfId="2" applyNumberFormat="1" applyFont="1" applyFill="1" applyBorder="1" applyAlignment="1" applyProtection="1">
      <alignment horizontal="center" vertical="center"/>
      <protection locked="0"/>
    </xf>
    <xf numFmtId="49" fontId="19" fillId="2" borderId="47" xfId="2" applyNumberFormat="1" applyFont="1" applyFill="1" applyBorder="1" applyAlignment="1" applyProtection="1">
      <alignment horizontal="center" vertical="center"/>
      <protection locked="0"/>
    </xf>
    <xf numFmtId="49" fontId="19" fillId="2" borderId="28" xfId="0" applyNumberFormat="1" applyFont="1" applyFill="1" applyBorder="1" applyAlignment="1" applyProtection="1">
      <alignment horizontal="left" vertical="center" wrapText="1"/>
      <protection locked="0"/>
    </xf>
    <xf numFmtId="0" fontId="19" fillId="2" borderId="3" xfId="0" applyFont="1" applyFill="1" applyBorder="1" applyAlignment="1" applyProtection="1">
      <alignment horizontal="left" vertical="center" wrapText="1"/>
      <protection locked="0"/>
    </xf>
    <xf numFmtId="0" fontId="19" fillId="2" borderId="4" xfId="0" applyFont="1" applyFill="1" applyBorder="1" applyAlignment="1" applyProtection="1">
      <alignment horizontal="left" vertical="center" wrapText="1"/>
      <protection locked="0"/>
    </xf>
    <xf numFmtId="14" fontId="19" fillId="2" borderId="20" xfId="0" applyNumberFormat="1" applyFont="1" applyFill="1" applyBorder="1" applyAlignment="1" applyProtection="1">
      <alignment horizontal="left" vertical="center"/>
      <protection locked="0"/>
    </xf>
    <xf numFmtId="177" fontId="19" fillId="2" borderId="3" xfId="0" applyNumberFormat="1" applyFont="1" applyFill="1" applyBorder="1" applyAlignment="1" applyProtection="1">
      <alignment horizontal="left" vertical="center"/>
      <protection locked="0"/>
    </xf>
    <xf numFmtId="14" fontId="19" fillId="2" borderId="33" xfId="0" applyNumberFormat="1" applyFont="1" applyFill="1" applyBorder="1" applyAlignment="1" applyProtection="1">
      <alignment horizontal="left" vertical="center"/>
      <protection locked="0"/>
    </xf>
    <xf numFmtId="177" fontId="19" fillId="2" borderId="8" xfId="0" applyNumberFormat="1" applyFont="1" applyFill="1" applyBorder="1" applyAlignment="1" applyProtection="1">
      <alignment horizontal="left" vertical="center"/>
      <protection locked="0"/>
    </xf>
    <xf numFmtId="38" fontId="19" fillId="2" borderId="18" xfId="1" applyNumberFormat="1" applyFont="1" applyFill="1" applyBorder="1" applyAlignment="1" applyProtection="1">
      <alignment horizontal="right" vertical="center"/>
      <protection locked="0"/>
    </xf>
    <xf numFmtId="178" fontId="19" fillId="2" borderId="1" xfId="1" applyNumberFormat="1" applyFont="1" applyFill="1" applyBorder="1" applyAlignment="1" applyProtection="1">
      <alignment horizontal="right" vertical="center"/>
      <protection locked="0"/>
    </xf>
    <xf numFmtId="38" fontId="19" fillId="2" borderId="41" xfId="1" applyNumberFormat="1" applyFont="1" applyFill="1" applyBorder="1" applyAlignment="1" applyProtection="1">
      <alignment horizontal="right" vertical="center"/>
      <protection locked="0"/>
    </xf>
    <xf numFmtId="38" fontId="19" fillId="2" borderId="40" xfId="1" applyNumberFormat="1" applyFont="1" applyFill="1" applyBorder="1" applyAlignment="1" applyProtection="1">
      <alignment horizontal="right" vertical="center"/>
      <protection locked="0"/>
    </xf>
    <xf numFmtId="178" fontId="19" fillId="2" borderId="2" xfId="1" applyNumberFormat="1" applyFont="1" applyFill="1" applyBorder="1" applyAlignment="1" applyProtection="1">
      <alignment horizontal="right" vertical="center"/>
      <protection locked="0"/>
    </xf>
    <xf numFmtId="38" fontId="19" fillId="2" borderId="1" xfId="1" applyNumberFormat="1" applyFont="1" applyFill="1" applyBorder="1" applyAlignment="1" applyProtection="1">
      <alignment horizontal="right" vertical="center"/>
      <protection locked="0"/>
    </xf>
    <xf numFmtId="38" fontId="19" fillId="2" borderId="2" xfId="1" applyNumberFormat="1" applyFont="1" applyFill="1" applyBorder="1" applyAlignment="1" applyProtection="1">
      <alignment horizontal="right" vertical="center"/>
      <protection locked="0"/>
    </xf>
    <xf numFmtId="38" fontId="19" fillId="2" borderId="20" xfId="1" applyNumberFormat="1" applyFont="1" applyFill="1" applyBorder="1" applyAlignment="1" applyProtection="1">
      <alignment horizontal="right" vertical="center"/>
      <protection locked="0"/>
    </xf>
    <xf numFmtId="178" fontId="19" fillId="2" borderId="3" xfId="1" applyNumberFormat="1" applyFont="1" applyFill="1" applyBorder="1" applyAlignment="1" applyProtection="1">
      <alignment horizontal="right" vertical="center"/>
      <protection locked="0"/>
    </xf>
    <xf numFmtId="178" fontId="19" fillId="2" borderId="4" xfId="1" applyNumberFormat="1" applyFont="1" applyFill="1" applyBorder="1" applyAlignment="1" applyProtection="1">
      <alignment horizontal="right" vertical="center"/>
      <protection locked="0"/>
    </xf>
    <xf numFmtId="178" fontId="19" fillId="2" borderId="41" xfId="1" applyNumberFormat="1" applyFont="1" applyFill="1" applyBorder="1" applyAlignment="1" applyProtection="1">
      <alignment horizontal="right" vertical="center"/>
      <protection locked="0"/>
    </xf>
    <xf numFmtId="14" fontId="19" fillId="2" borderId="28" xfId="0" applyNumberFormat="1" applyFont="1" applyFill="1" applyBorder="1" applyAlignment="1" applyProtection="1">
      <alignment horizontal="left" vertical="center"/>
      <protection locked="0"/>
    </xf>
    <xf numFmtId="14" fontId="19" fillId="2" borderId="7" xfId="0" applyNumberFormat="1" applyFont="1" applyFill="1" applyBorder="1" applyAlignment="1" applyProtection="1">
      <alignment horizontal="left" vertical="center"/>
      <protection locked="0"/>
    </xf>
    <xf numFmtId="38" fontId="19" fillId="2" borderId="29" xfId="1" applyNumberFormat="1" applyFont="1" applyFill="1" applyBorder="1" applyAlignment="1" applyProtection="1">
      <alignment horizontal="right" vertical="center"/>
      <protection locked="0"/>
    </xf>
    <xf numFmtId="178" fontId="19" fillId="2" borderId="25" xfId="1" applyNumberFormat="1" applyFont="1" applyFill="1" applyBorder="1" applyAlignment="1" applyProtection="1">
      <alignment horizontal="right" vertical="center"/>
      <protection locked="0"/>
    </xf>
    <xf numFmtId="178" fontId="19" fillId="2" borderId="26" xfId="1" applyNumberFormat="1" applyFont="1" applyFill="1" applyBorder="1" applyAlignment="1" applyProtection="1">
      <alignment horizontal="right" vertical="center"/>
      <protection locked="0"/>
    </xf>
    <xf numFmtId="38" fontId="19" fillId="2" borderId="10" xfId="1" applyNumberFormat="1" applyFont="1" applyFill="1" applyBorder="1" applyAlignment="1" applyProtection="1">
      <alignment horizontal="right" vertical="center"/>
      <protection locked="0"/>
    </xf>
    <xf numFmtId="178" fontId="19" fillId="2" borderId="5" xfId="1" applyNumberFormat="1" applyFont="1" applyFill="1" applyBorder="1" applyAlignment="1" applyProtection="1">
      <alignment horizontal="right" vertical="center"/>
      <protection locked="0"/>
    </xf>
    <xf numFmtId="178" fontId="19" fillId="2" borderId="6" xfId="1" applyNumberFormat="1" applyFont="1" applyFill="1" applyBorder="1" applyAlignment="1" applyProtection="1">
      <alignment horizontal="right" vertical="center"/>
      <protection locked="0"/>
    </xf>
    <xf numFmtId="49" fontId="19" fillId="2" borderId="0" xfId="0" applyNumberFormat="1" applyFont="1" applyFill="1" applyAlignment="1" applyProtection="1">
      <alignment horizontal="left" vertical="center"/>
      <protection locked="0"/>
    </xf>
    <xf numFmtId="38" fontId="19" fillId="2" borderId="0" xfId="0" applyNumberFormat="1" applyFont="1" applyFill="1" applyAlignment="1" applyProtection="1">
      <alignment horizontal="left" vertical="center"/>
      <protection locked="0"/>
    </xf>
    <xf numFmtId="49" fontId="19" fillId="2" borderId="10" xfId="0" applyNumberFormat="1" applyFont="1" applyFill="1" applyBorder="1" applyAlignment="1" applyProtection="1">
      <alignment horizontal="left" vertical="center"/>
      <protection locked="0"/>
    </xf>
    <xf numFmtId="49" fontId="19" fillId="2" borderId="5"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31" xfId="2" applyNumberFormat="1" applyFont="1" applyFill="1" applyBorder="1" applyAlignment="1" applyProtection="1">
      <alignment horizontal="center" vertical="center"/>
      <protection locked="0"/>
    </xf>
    <xf numFmtId="49" fontId="19" fillId="2" borderId="27" xfId="2" applyNumberFormat="1" applyFont="1" applyFill="1" applyBorder="1" applyAlignment="1" applyProtection="1">
      <alignment horizontal="center" vertical="center"/>
      <protection locked="0"/>
    </xf>
    <xf numFmtId="49" fontId="19" fillId="2" borderId="32" xfId="2" applyNumberFormat="1" applyFont="1" applyFill="1" applyBorder="1" applyAlignment="1" applyProtection="1">
      <alignment horizontal="center" vertical="center"/>
      <protection locked="0"/>
    </xf>
    <xf numFmtId="49" fontId="19" fillId="2" borderId="15" xfId="2" applyNumberFormat="1" applyFont="1" applyFill="1" applyBorder="1" applyAlignment="1" applyProtection="1">
      <alignment horizontal="center" vertical="center"/>
      <protection locked="0"/>
    </xf>
    <xf numFmtId="49" fontId="19" fillId="2" borderId="11" xfId="2" applyNumberFormat="1" applyFont="1" applyFill="1" applyBorder="1" applyAlignment="1" applyProtection="1">
      <alignment horizontal="center" vertical="center"/>
      <protection locked="0"/>
    </xf>
    <xf numFmtId="49" fontId="19" fillId="2" borderId="12" xfId="2" applyNumberFormat="1" applyFont="1" applyFill="1" applyBorder="1" applyAlignment="1" applyProtection="1">
      <alignment horizontal="center" vertical="center"/>
      <protection locked="0"/>
    </xf>
    <xf numFmtId="38" fontId="19" fillId="2" borderId="5" xfId="0" applyNumberFormat="1" applyFont="1" applyFill="1" applyBorder="1" applyAlignment="1" applyProtection="1">
      <alignment horizontal="left" vertical="center"/>
      <protection locked="0"/>
    </xf>
    <xf numFmtId="38" fontId="19" fillId="2" borderId="10" xfId="0" applyNumberFormat="1" applyFont="1" applyFill="1" applyBorder="1" applyAlignment="1" applyProtection="1">
      <alignment horizontal="right" vertical="center"/>
      <protection locked="0"/>
    </xf>
    <xf numFmtId="40" fontId="19" fillId="2" borderId="5" xfId="0" applyNumberFormat="1" applyFont="1" applyFill="1" applyBorder="1" applyAlignment="1" applyProtection="1">
      <alignment horizontal="right" vertical="center"/>
      <protection locked="0"/>
    </xf>
    <xf numFmtId="49" fontId="19" fillId="2" borderId="33" xfId="0" applyNumberFormat="1" applyFont="1" applyFill="1" applyBorder="1" applyAlignment="1" applyProtection="1">
      <alignment horizontal="left" vertical="center"/>
      <protection locked="0"/>
    </xf>
    <xf numFmtId="49" fontId="19" fillId="2" borderId="8" xfId="0" applyNumberFormat="1" applyFont="1" applyFill="1" applyBorder="1" applyAlignment="1" applyProtection="1">
      <alignment horizontal="left" vertical="center"/>
      <protection locked="0"/>
    </xf>
    <xf numFmtId="38" fontId="19" fillId="2" borderId="8"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38" fontId="19" fillId="2" borderId="33" xfId="0" applyNumberFormat="1" applyFont="1" applyFill="1" applyBorder="1" applyAlignment="1" applyProtection="1">
      <alignment horizontal="right" vertical="center"/>
      <protection locked="0"/>
    </xf>
    <xf numFmtId="40" fontId="19" fillId="2" borderId="8" xfId="0" applyNumberFormat="1" applyFont="1" applyFill="1" applyBorder="1" applyAlignment="1" applyProtection="1">
      <alignment horizontal="right" vertical="center"/>
      <protection locked="0"/>
    </xf>
    <xf numFmtId="0" fontId="19" fillId="2" borderId="0" xfId="0" applyFont="1" applyFill="1" applyAlignment="1" applyProtection="1">
      <alignment horizontal="left" vertical="center"/>
      <protection locked="0"/>
    </xf>
    <xf numFmtId="185" fontId="19" fillId="2" borderId="0" xfId="0" applyNumberFormat="1" applyFont="1" applyFill="1" applyAlignment="1" applyProtection="1">
      <alignment horizontal="left" vertical="center"/>
      <protection locked="0"/>
    </xf>
    <xf numFmtId="181" fontId="19" fillId="2" borderId="0" xfId="0" applyNumberFormat="1" applyFont="1" applyFill="1" applyAlignment="1" applyProtection="1">
      <alignment horizontal="left" vertical="center"/>
      <protection locked="0"/>
    </xf>
    <xf numFmtId="49" fontId="19" fillId="2" borderId="0" xfId="0" applyNumberFormat="1" applyFont="1" applyFill="1" applyAlignment="1" applyProtection="1">
      <alignment horizontal="left" vertical="center" shrinkToFit="1"/>
      <protection locked="0"/>
    </xf>
    <xf numFmtId="0" fontId="19" fillId="2" borderId="0" xfId="0" applyFont="1" applyFill="1" applyAlignment="1" applyProtection="1">
      <alignment horizontal="left" vertical="center" shrinkToFit="1"/>
      <protection locked="0"/>
    </xf>
    <xf numFmtId="182" fontId="19" fillId="2" borderId="0" xfId="0" applyNumberFormat="1" applyFont="1" applyFill="1" applyAlignment="1" applyProtection="1">
      <alignment horizontal="left" vertical="center"/>
      <protection locked="0"/>
    </xf>
    <xf numFmtId="178" fontId="19" fillId="2" borderId="0" xfId="0" applyNumberFormat="1" applyFont="1" applyFill="1" applyAlignment="1" applyProtection="1">
      <alignment horizontal="left" vertical="center"/>
      <protection locked="0"/>
    </xf>
    <xf numFmtId="49" fontId="19" fillId="2" borderId="10" xfId="2" applyNumberFormat="1" applyFont="1" applyFill="1" applyBorder="1" applyAlignment="1" applyProtection="1">
      <alignment horizontal="center" vertical="center"/>
      <protection locked="0"/>
    </xf>
    <xf numFmtId="49" fontId="19" fillId="2" borderId="5" xfId="2" applyNumberFormat="1" applyFont="1" applyFill="1" applyBorder="1" applyAlignment="1" applyProtection="1">
      <alignment horizontal="center" vertical="center"/>
      <protection locked="0"/>
    </xf>
    <xf numFmtId="49" fontId="19" fillId="2" borderId="6" xfId="2" applyNumberFormat="1" applyFont="1" applyFill="1" applyBorder="1" applyAlignment="1" applyProtection="1">
      <alignment horizontal="center" vertical="center"/>
      <protection locked="0"/>
    </xf>
    <xf numFmtId="14" fontId="19" fillId="2" borderId="0" xfId="0" applyNumberFormat="1" applyFont="1" applyFill="1" applyAlignment="1" applyProtection="1">
      <alignment horizontal="left" vertical="center"/>
      <protection locked="0"/>
    </xf>
    <xf numFmtId="177" fontId="19" fillId="2" borderId="0" xfId="0" applyNumberFormat="1" applyFont="1" applyFill="1" applyAlignment="1" applyProtection="1">
      <alignment horizontal="left" vertical="center"/>
      <protection locked="0"/>
    </xf>
    <xf numFmtId="49" fontId="19" fillId="2" borderId="20" xfId="2" applyNumberFormat="1" applyFont="1" applyFill="1" applyBorder="1" applyAlignment="1" applyProtection="1">
      <alignment horizontal="center" vertical="center"/>
      <protection locked="0"/>
    </xf>
    <xf numFmtId="49" fontId="19" fillId="2" borderId="3" xfId="2" applyNumberFormat="1" applyFont="1" applyFill="1" applyBorder="1" applyAlignment="1" applyProtection="1">
      <alignment horizontal="center" vertical="center"/>
      <protection locked="0"/>
    </xf>
    <xf numFmtId="49" fontId="19" fillId="2" borderId="4" xfId="2" applyNumberFormat="1" applyFont="1" applyFill="1" applyBorder="1" applyAlignment="1" applyProtection="1">
      <alignment horizontal="center" vertical="center"/>
      <protection locked="0"/>
    </xf>
    <xf numFmtId="182" fontId="19" fillId="2" borderId="5" xfId="1" applyNumberFormat="1" applyFont="1" applyFill="1" applyBorder="1" applyAlignment="1" applyProtection="1">
      <alignment horizontal="right" vertical="center"/>
      <protection locked="0"/>
    </xf>
    <xf numFmtId="182" fontId="19" fillId="2" borderId="6" xfId="1" applyNumberFormat="1" applyFont="1" applyFill="1" applyBorder="1" applyAlignment="1" applyProtection="1">
      <alignment horizontal="right" vertical="center"/>
      <protection locked="0"/>
    </xf>
    <xf numFmtId="38" fontId="19" fillId="2" borderId="33" xfId="1" applyNumberFormat="1" applyFont="1" applyFill="1" applyBorder="1" applyAlignment="1" applyProtection="1">
      <alignment horizontal="right" vertical="center"/>
      <protection locked="0"/>
    </xf>
    <xf numFmtId="182" fontId="19" fillId="2" borderId="8" xfId="1" applyNumberFormat="1" applyFont="1" applyFill="1" applyBorder="1" applyAlignment="1" applyProtection="1">
      <alignment horizontal="right" vertical="center"/>
      <protection locked="0"/>
    </xf>
    <xf numFmtId="182" fontId="19" fillId="2" borderId="9" xfId="1" applyNumberFormat="1" applyFont="1" applyFill="1" applyBorder="1" applyAlignment="1" applyProtection="1">
      <alignment horizontal="right" vertical="center"/>
      <protection locked="0"/>
    </xf>
    <xf numFmtId="38" fontId="19" fillId="2" borderId="0" xfId="0" applyNumberFormat="1" applyFont="1" applyFill="1" applyAlignment="1" applyProtection="1">
      <alignment horizontal="right" vertical="center"/>
      <protection locked="0"/>
    </xf>
    <xf numFmtId="182" fontId="19" fillId="2" borderId="3" xfId="1" applyNumberFormat="1" applyFont="1" applyFill="1" applyBorder="1" applyAlignment="1" applyProtection="1">
      <alignment horizontal="right" vertical="center"/>
      <protection locked="0"/>
    </xf>
    <xf numFmtId="182" fontId="19" fillId="2" borderId="4" xfId="1" applyNumberFormat="1" applyFont="1" applyFill="1" applyBorder="1" applyAlignment="1" applyProtection="1">
      <alignment horizontal="right" vertical="center"/>
      <protection locked="0"/>
    </xf>
    <xf numFmtId="0" fontId="4" fillId="0" borderId="0" xfId="6" applyFont="1" applyProtection="1">
      <alignment vertical="center"/>
    </xf>
    <xf numFmtId="0" fontId="8" fillId="0" borderId="0" xfId="2" applyFont="1" applyProtection="1">
      <alignment vertical="center"/>
    </xf>
    <xf numFmtId="0" fontId="4" fillId="0" borderId="0" xfId="2" applyFont="1" applyProtection="1">
      <alignment vertical="center"/>
    </xf>
    <xf numFmtId="179" fontId="7" fillId="0" borderId="0" xfId="1" applyNumberFormat="1" applyFont="1" applyAlignment="1" applyProtection="1">
      <alignment vertical="top"/>
    </xf>
    <xf numFmtId="179" fontId="7" fillId="0" borderId="0" xfId="1" applyNumberFormat="1" applyFont="1" applyAlignment="1" applyProtection="1">
      <alignment horizontal="right" vertical="top"/>
    </xf>
    <xf numFmtId="179" fontId="4" fillId="0" borderId="0" xfId="1" applyNumberFormat="1" applyFont="1" applyAlignment="1" applyProtection="1">
      <alignment vertical="top"/>
    </xf>
    <xf numFmtId="0" fontId="12" fillId="0" borderId="0" xfId="2" applyFont="1" applyProtection="1">
      <alignment vertical="center"/>
    </xf>
    <xf numFmtId="0" fontId="4" fillId="0" borderId="0" xfId="1" applyFont="1" applyProtection="1">
      <alignment vertical="center"/>
    </xf>
    <xf numFmtId="0" fontId="16" fillId="0" borderId="13" xfId="2" applyFont="1" applyBorder="1" applyProtection="1">
      <alignment vertical="center"/>
    </xf>
    <xf numFmtId="0" fontId="16" fillId="0" borderId="14" xfId="2" applyFont="1" applyBorder="1" applyProtection="1">
      <alignment vertical="center"/>
    </xf>
    <xf numFmtId="0" fontId="16" fillId="0" borderId="16" xfId="2" applyFont="1" applyBorder="1" applyProtection="1">
      <alignment vertical="center"/>
    </xf>
    <xf numFmtId="49" fontId="4" fillId="0" borderId="0" xfId="1" applyNumberFormat="1" applyFont="1" applyProtection="1">
      <alignment vertical="center"/>
    </xf>
    <xf numFmtId="0" fontId="16" fillId="0" borderId="17" xfId="2" applyFont="1" applyBorder="1" applyProtection="1">
      <alignment vertical="center"/>
    </xf>
    <xf numFmtId="0" fontId="16" fillId="0" borderId="0" xfId="2" applyFont="1" applyProtection="1">
      <alignment vertical="center"/>
    </xf>
    <xf numFmtId="0" fontId="16" fillId="0" borderId="19" xfId="2" applyFont="1" applyBorder="1" applyProtection="1">
      <alignment vertical="center"/>
    </xf>
    <xf numFmtId="0" fontId="16" fillId="0" borderId="15" xfId="2" applyFont="1" applyBorder="1" applyProtection="1">
      <alignment vertical="center"/>
    </xf>
    <xf numFmtId="0" fontId="16" fillId="0" borderId="11" xfId="2" applyFont="1" applyBorder="1" applyProtection="1">
      <alignment vertical="center"/>
    </xf>
    <xf numFmtId="0" fontId="16" fillId="0" borderId="12" xfId="2" applyFont="1" applyBorder="1" applyProtection="1">
      <alignment vertical="center"/>
    </xf>
    <xf numFmtId="183" fontId="4" fillId="0" borderId="0" xfId="1" applyNumberFormat="1" applyFont="1" applyProtection="1">
      <alignment vertical="center"/>
    </xf>
    <xf numFmtId="0" fontId="14" fillId="0" borderId="13" xfId="0" applyFont="1" applyBorder="1" applyAlignment="1" applyProtection="1">
      <alignment horizontal="left" vertical="center" indent="1"/>
    </xf>
    <xf numFmtId="0" fontId="14" fillId="0" borderId="14" xfId="0" applyFont="1" applyBorder="1" applyAlignment="1" applyProtection="1">
      <alignment horizontal="left" vertical="center" indent="1"/>
    </xf>
    <xf numFmtId="0" fontId="14" fillId="0" borderId="16" xfId="0" applyFont="1" applyBorder="1" applyAlignment="1" applyProtection="1">
      <alignment horizontal="left" vertical="center" indent="1"/>
    </xf>
    <xf numFmtId="0" fontId="14" fillId="0" borderId="17" xfId="0" applyFont="1" applyBorder="1" applyProtection="1">
      <alignment vertical="center"/>
    </xf>
    <xf numFmtId="0" fontId="14" fillId="0" borderId="0" xfId="0" applyFont="1" applyProtection="1">
      <alignment vertical="center"/>
    </xf>
    <xf numFmtId="0" fontId="4" fillId="0" borderId="14" xfId="0" applyFont="1" applyBorder="1" applyProtection="1">
      <alignment vertical="center"/>
    </xf>
    <xf numFmtId="0" fontId="4" fillId="0" borderId="16" xfId="0" applyFont="1" applyBorder="1" applyProtection="1">
      <alignment vertical="center"/>
    </xf>
    <xf numFmtId="180" fontId="4" fillId="0" borderId="17" xfId="0" applyNumberFormat="1" applyFont="1" applyBorder="1" applyProtection="1">
      <alignment vertical="center"/>
    </xf>
    <xf numFmtId="180" fontId="4" fillId="0" borderId="0" xfId="0" applyNumberFormat="1" applyFont="1" applyProtection="1">
      <alignment vertical="center"/>
    </xf>
    <xf numFmtId="0" fontId="4" fillId="0" borderId="0" xfId="0" applyFont="1" applyProtection="1">
      <alignment vertical="center"/>
    </xf>
    <xf numFmtId="0" fontId="15" fillId="0" borderId="0" xfId="0" applyFont="1" applyAlignment="1" applyProtection="1">
      <alignment horizontal="right" vertical="top"/>
    </xf>
    <xf numFmtId="0" fontId="15" fillId="0" borderId="0" xfId="0" applyFont="1" applyAlignment="1" applyProtection="1">
      <alignment vertical="top"/>
    </xf>
    <xf numFmtId="0" fontId="4" fillId="0" borderId="19" xfId="0" applyFont="1" applyBorder="1" applyProtection="1">
      <alignment vertical="center"/>
    </xf>
    <xf numFmtId="0" fontId="4" fillId="0" borderId="0" xfId="0" applyFont="1" applyProtection="1">
      <alignment vertical="center"/>
    </xf>
    <xf numFmtId="0" fontId="15" fillId="0" borderId="0" xfId="0" applyFont="1" applyAlignment="1" applyProtection="1">
      <alignment vertical="top"/>
    </xf>
    <xf numFmtId="0" fontId="17" fillId="0" borderId="0" xfId="0" applyFont="1" applyAlignment="1" applyProtection="1">
      <alignment vertical="top"/>
    </xf>
    <xf numFmtId="0" fontId="4" fillId="0" borderId="17" xfId="0" applyFont="1" applyBorder="1" applyProtection="1">
      <alignment vertical="center"/>
    </xf>
    <xf numFmtId="177" fontId="15" fillId="0" borderId="0" xfId="0" applyNumberFormat="1" applyFont="1" applyAlignment="1" applyProtection="1">
      <alignment vertical="top"/>
    </xf>
    <xf numFmtId="0" fontId="13" fillId="0" borderId="19" xfId="0" applyFont="1" applyBorder="1" applyAlignment="1" applyProtection="1">
      <alignment vertical="top"/>
    </xf>
    <xf numFmtId="49" fontId="15" fillId="0" borderId="0" xfId="0" applyNumberFormat="1" applyFont="1" applyAlignment="1" applyProtection="1">
      <alignment horizontal="right" vertical="top"/>
    </xf>
    <xf numFmtId="0" fontId="4" fillId="0" borderId="0" xfId="2" applyFont="1" applyAlignment="1" applyProtection="1">
      <alignment horizontal="right" vertical="center"/>
    </xf>
    <xf numFmtId="0" fontId="17" fillId="0" borderId="0" xfId="0" quotePrefix="1" applyFont="1" applyAlignment="1" applyProtection="1">
      <alignment vertical="top"/>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4" fillId="0" borderId="17" xfId="2" applyFont="1" applyBorder="1" applyProtection="1">
      <alignment vertical="center"/>
    </xf>
    <xf numFmtId="0" fontId="21" fillId="0" borderId="0" xfId="0" applyFont="1" applyAlignment="1" applyProtection="1">
      <alignment vertical="top"/>
    </xf>
    <xf numFmtId="0" fontId="17" fillId="0" borderId="19" xfId="0" applyFont="1" applyBorder="1" applyAlignment="1" applyProtection="1">
      <alignment vertical="top"/>
    </xf>
    <xf numFmtId="0" fontId="4" fillId="0" borderId="15" xfId="0" applyFont="1" applyBorder="1" applyProtection="1">
      <alignment vertical="center"/>
    </xf>
    <xf numFmtId="0" fontId="4" fillId="0" borderId="11" xfId="0" applyFont="1" applyBorder="1" applyProtection="1">
      <alignment vertical="center"/>
    </xf>
    <xf numFmtId="0" fontId="13" fillId="0" borderId="11" xfId="0" applyFont="1" applyBorder="1" applyAlignment="1" applyProtection="1">
      <alignment vertical="top"/>
    </xf>
    <xf numFmtId="49" fontId="13" fillId="0" borderId="11" xfId="0" applyNumberFormat="1" applyFont="1" applyBorder="1" applyAlignment="1" applyProtection="1">
      <alignment vertical="top"/>
    </xf>
    <xf numFmtId="0" fontId="4" fillId="0" borderId="12" xfId="0" applyFont="1" applyBorder="1" applyProtection="1">
      <alignment vertical="center"/>
    </xf>
    <xf numFmtId="49" fontId="13" fillId="0" borderId="0" xfId="0" applyNumberFormat="1" applyFont="1" applyAlignment="1" applyProtection="1">
      <alignment vertical="top"/>
    </xf>
    <xf numFmtId="0" fontId="13" fillId="0" borderId="0" xfId="0" applyFont="1" applyAlignment="1" applyProtection="1">
      <alignment vertical="top"/>
    </xf>
    <xf numFmtId="49" fontId="4" fillId="0" borderId="0" xfId="2" applyNumberFormat="1" applyFont="1" applyProtection="1">
      <alignment vertical="center"/>
    </xf>
    <xf numFmtId="0" fontId="15" fillId="0" borderId="0" xfId="0" applyFont="1" applyProtection="1">
      <alignment vertical="center"/>
    </xf>
    <xf numFmtId="0" fontId="17" fillId="0" borderId="0" xfId="0" applyFont="1" applyAlignment="1" applyProtection="1">
      <alignment vertical="top" wrapText="1"/>
    </xf>
    <xf numFmtId="0" fontId="17" fillId="0" borderId="0" xfId="0" applyFont="1" applyAlignment="1" applyProtection="1">
      <alignment vertical="top"/>
    </xf>
    <xf numFmtId="0" fontId="4" fillId="0" borderId="0" xfId="0" applyFont="1" applyAlignment="1" applyProtection="1">
      <alignment vertical="top"/>
    </xf>
    <xf numFmtId="49" fontId="15" fillId="0" borderId="0" xfId="0" applyNumberFormat="1" applyFont="1" applyAlignment="1" applyProtection="1">
      <alignment vertical="top"/>
    </xf>
    <xf numFmtId="182" fontId="15" fillId="0" borderId="0" xfId="0" applyNumberFormat="1" applyFont="1" applyAlignment="1" applyProtection="1">
      <alignment vertical="top"/>
    </xf>
    <xf numFmtId="0" fontId="15" fillId="0" borderId="11" xfId="0" applyFont="1" applyBorder="1" applyAlignment="1" applyProtection="1">
      <alignment horizontal="right" vertical="top"/>
    </xf>
    <xf numFmtId="0" fontId="15" fillId="0" borderId="11" xfId="0" applyFont="1" applyBorder="1" applyAlignment="1" applyProtection="1">
      <alignment vertical="top"/>
    </xf>
    <xf numFmtId="49" fontId="15" fillId="0" borderId="11" xfId="0" applyNumberFormat="1" applyFont="1" applyBorder="1" applyAlignment="1" applyProtection="1">
      <alignment vertical="top"/>
    </xf>
    <xf numFmtId="182" fontId="15" fillId="0" borderId="11" xfId="0" applyNumberFormat="1" applyFont="1" applyBorder="1" applyAlignment="1" applyProtection="1">
      <alignment vertical="top"/>
    </xf>
    <xf numFmtId="49" fontId="4" fillId="0" borderId="0" xfId="0" applyNumberFormat="1" applyFont="1" applyProtection="1">
      <alignment vertical="center"/>
    </xf>
    <xf numFmtId="178" fontId="4" fillId="0" borderId="0" xfId="2" applyNumberFormat="1" applyFont="1" applyProtection="1">
      <alignment vertical="center"/>
    </xf>
    <xf numFmtId="0" fontId="22" fillId="0" borderId="17" xfId="0" applyFont="1" applyBorder="1" applyProtection="1">
      <alignment vertical="center"/>
    </xf>
    <xf numFmtId="0" fontId="22" fillId="0" borderId="0" xfId="0" applyFont="1" applyProtection="1">
      <alignment vertical="center"/>
    </xf>
    <xf numFmtId="49" fontId="4" fillId="0" borderId="14" xfId="0" applyNumberFormat="1" applyFont="1" applyBorder="1" applyProtection="1">
      <alignment vertical="center"/>
    </xf>
    <xf numFmtId="178" fontId="4" fillId="0" borderId="14" xfId="0" applyNumberFormat="1" applyFont="1" applyBorder="1" applyProtection="1">
      <alignment vertical="center"/>
    </xf>
    <xf numFmtId="0" fontId="17" fillId="0" borderId="0" xfId="0" applyFont="1" applyAlignment="1" applyProtection="1">
      <alignment horizontal="left" vertical="center" wrapText="1"/>
    </xf>
    <xf numFmtId="178" fontId="15" fillId="0" borderId="0" xfId="0" applyNumberFormat="1" applyFont="1" applyAlignment="1" applyProtection="1">
      <alignment vertical="top"/>
    </xf>
    <xf numFmtId="182" fontId="13" fillId="0" borderId="11" xfId="0" applyNumberFormat="1" applyFont="1" applyBorder="1" applyAlignment="1" applyProtection="1">
      <alignment vertical="top"/>
    </xf>
    <xf numFmtId="182" fontId="13" fillId="0" borderId="0" xfId="0" applyNumberFormat="1" applyFont="1" applyAlignment="1" applyProtection="1">
      <alignment vertical="top"/>
    </xf>
    <xf numFmtId="182" fontId="4" fillId="0" borderId="0" xfId="0" applyNumberFormat="1" applyFont="1" applyProtection="1">
      <alignment vertical="center"/>
    </xf>
    <xf numFmtId="0" fontId="17" fillId="0" borderId="0" xfId="0" applyFont="1" applyProtection="1">
      <alignment vertical="center"/>
    </xf>
    <xf numFmtId="0" fontId="4" fillId="0" borderId="19" xfId="2" applyFont="1" applyBorder="1" applyProtection="1">
      <alignment vertical="center"/>
    </xf>
    <xf numFmtId="49" fontId="17" fillId="0" borderId="0" xfId="0" applyNumberFormat="1" applyFont="1" applyAlignment="1" applyProtection="1">
      <alignment horizontal="right" vertical="top"/>
    </xf>
    <xf numFmtId="178" fontId="13" fillId="0" borderId="11" xfId="0" applyNumberFormat="1" applyFont="1" applyBorder="1" applyAlignment="1" applyProtection="1">
      <alignment vertical="top"/>
    </xf>
    <xf numFmtId="178" fontId="13" fillId="0" borderId="0" xfId="0" applyNumberFormat="1" applyFont="1" applyAlignment="1" applyProtection="1">
      <alignment vertical="top"/>
    </xf>
    <xf numFmtId="178" fontId="4" fillId="0" borderId="0" xfId="0" applyNumberFormat="1" applyFont="1" applyProtection="1">
      <alignment vertical="center"/>
    </xf>
    <xf numFmtId="0" fontId="4" fillId="0" borderId="15" xfId="2" applyFont="1" applyBorder="1" applyProtection="1">
      <alignment vertical="center"/>
    </xf>
    <xf numFmtId="0" fontId="4" fillId="0" borderId="11" xfId="2" applyFont="1" applyBorder="1" applyProtection="1">
      <alignment vertical="center"/>
    </xf>
    <xf numFmtId="0" fontId="14" fillId="0" borderId="17" xfId="0" applyFont="1" applyBorder="1" applyAlignment="1" applyProtection="1">
      <alignment horizontal="left" vertical="center" indent="1"/>
    </xf>
    <xf numFmtId="0" fontId="14" fillId="0" borderId="0" xfId="0" applyFont="1" applyAlignment="1" applyProtection="1">
      <alignment horizontal="left" vertical="center" indent="1"/>
    </xf>
    <xf numFmtId="181" fontId="4" fillId="0" borderId="0" xfId="0" applyNumberFormat="1" applyFont="1" applyProtection="1">
      <alignment vertical="center"/>
    </xf>
    <xf numFmtId="180" fontId="4" fillId="0" borderId="0" xfId="0" applyNumberFormat="1" applyFont="1" applyAlignment="1" applyProtection="1">
      <alignment vertical="top"/>
    </xf>
    <xf numFmtId="0" fontId="4" fillId="0" borderId="0" xfId="2" applyFont="1" applyAlignment="1" applyProtection="1">
      <alignment vertical="top"/>
    </xf>
    <xf numFmtId="177" fontId="17" fillId="0" borderId="0" xfId="0" applyNumberFormat="1" applyFont="1" applyAlignment="1" applyProtection="1">
      <alignment horizontal="right" vertical="top"/>
    </xf>
    <xf numFmtId="182" fontId="4" fillId="0" borderId="0" xfId="1" applyNumberFormat="1" applyFont="1" applyAlignment="1" applyProtection="1">
      <alignment horizontal="right" vertical="center"/>
    </xf>
    <xf numFmtId="178" fontId="4" fillId="0" borderId="0" xfId="1" applyNumberFormat="1" applyFont="1" applyAlignment="1" applyProtection="1">
      <alignment horizontal="right" vertical="center"/>
    </xf>
    <xf numFmtId="0" fontId="17" fillId="0" borderId="0" xfId="2" applyFont="1" applyAlignment="1" applyProtection="1">
      <alignment horizontal="left" vertical="center" wrapText="1"/>
    </xf>
    <xf numFmtId="0" fontId="4" fillId="0" borderId="18"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13" xfId="2" applyFont="1" applyBorder="1" applyAlignment="1" applyProtection="1">
      <alignment horizontal="center" vertical="center"/>
    </xf>
    <xf numFmtId="0" fontId="4" fillId="0" borderId="14" xfId="2" applyFont="1" applyBorder="1" applyAlignment="1" applyProtection="1">
      <alignment horizontal="center" vertical="center"/>
    </xf>
    <xf numFmtId="0" fontId="4" fillId="0" borderId="16" xfId="2" applyFont="1" applyBorder="1" applyAlignment="1" applyProtection="1">
      <alignment horizontal="center" vertical="center"/>
    </xf>
    <xf numFmtId="49" fontId="4" fillId="0" borderId="18" xfId="0" applyNumberFormat="1" applyFont="1" applyBorder="1" applyAlignment="1" applyProtection="1">
      <alignment horizontal="left" vertical="center"/>
    </xf>
    <xf numFmtId="49" fontId="4" fillId="0" borderId="1" xfId="0" applyNumberFormat="1" applyFont="1" applyBorder="1" applyAlignment="1" applyProtection="1">
      <alignment horizontal="left" vertical="center"/>
    </xf>
    <xf numFmtId="49" fontId="4" fillId="0" borderId="2" xfId="0" applyNumberFormat="1" applyFont="1" applyBorder="1" applyAlignment="1" applyProtection="1">
      <alignment horizontal="left" vertical="center"/>
    </xf>
    <xf numFmtId="0" fontId="4" fillId="0" borderId="13"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16" xfId="0" applyFont="1" applyBorder="1" applyAlignment="1" applyProtection="1">
      <alignment horizontal="center" vertical="center"/>
    </xf>
    <xf numFmtId="180" fontId="4" fillId="0" borderId="19" xfId="0" applyNumberFormat="1" applyFont="1" applyBorder="1" applyProtection="1">
      <alignment vertical="center"/>
    </xf>
    <xf numFmtId="0" fontId="4" fillId="0" borderId="20"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4" xfId="0" applyFont="1" applyBorder="1" applyAlignment="1" applyProtection="1">
      <alignment horizontal="left" vertical="center"/>
    </xf>
    <xf numFmtId="49" fontId="4" fillId="3" borderId="20" xfId="0" applyNumberFormat="1" applyFont="1" applyFill="1" applyBorder="1" applyAlignment="1" applyProtection="1">
      <alignment horizontal="center" vertical="center"/>
    </xf>
    <xf numFmtId="49" fontId="4" fillId="3" borderId="3"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0" fontId="4" fillId="3" borderId="20" xfId="0" applyFont="1" applyFill="1" applyBorder="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0" borderId="10" xfId="0" applyFont="1" applyBorder="1" applyAlignment="1" applyProtection="1">
      <alignment horizontal="left" vertical="center"/>
    </xf>
    <xf numFmtId="0" fontId="4" fillId="0" borderId="5" xfId="0" applyFont="1" applyBorder="1" applyAlignment="1" applyProtection="1">
      <alignment horizontal="left" vertical="center"/>
    </xf>
    <xf numFmtId="0" fontId="4" fillId="0" borderId="6" xfId="0" applyFont="1" applyBorder="1" applyAlignment="1" applyProtection="1">
      <alignment horizontal="left" vertical="center"/>
    </xf>
    <xf numFmtId="0" fontId="4" fillId="3" borderId="10" xfId="0" applyFont="1" applyFill="1" applyBorder="1" applyAlignment="1" applyProtection="1">
      <alignment horizontal="center" vertical="center"/>
    </xf>
    <xf numFmtId="0" fontId="4" fillId="3" borderId="5"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38" fontId="4" fillId="0" borderId="34" xfId="0" applyNumberFormat="1" applyFont="1" applyBorder="1" applyAlignment="1" applyProtection="1">
      <alignment horizontal="right" vertical="center"/>
    </xf>
    <xf numFmtId="38" fontId="4" fillId="0" borderId="21" xfId="0" applyNumberFormat="1" applyFont="1" applyBorder="1" applyAlignment="1" applyProtection="1">
      <alignment horizontal="right" vertical="center"/>
    </xf>
    <xf numFmtId="0" fontId="18" fillId="0" borderId="19" xfId="0" applyFont="1" applyBorder="1" applyProtection="1">
      <alignment vertical="center"/>
    </xf>
    <xf numFmtId="0" fontId="4" fillId="0" borderId="31" xfId="0" applyFont="1" applyBorder="1" applyAlignment="1" applyProtection="1">
      <alignment horizontal="left" vertical="center"/>
    </xf>
    <xf numFmtId="0" fontId="4" fillId="0" borderId="27" xfId="0" applyFont="1" applyBorder="1" applyAlignment="1" applyProtection="1">
      <alignment horizontal="left" vertical="center"/>
    </xf>
    <xf numFmtId="0" fontId="4" fillId="0" borderId="32" xfId="0" applyFont="1" applyBorder="1" applyAlignment="1" applyProtection="1">
      <alignment horizontal="left" vertical="center"/>
    </xf>
    <xf numFmtId="0" fontId="18" fillId="0" borderId="6" xfId="0" applyFont="1" applyBorder="1" applyProtection="1">
      <alignment vertical="center"/>
    </xf>
    <xf numFmtId="0" fontId="4" fillId="0" borderId="15" xfId="0" applyFont="1" applyBorder="1" applyAlignment="1" applyProtection="1">
      <alignment horizontal="left" vertical="top"/>
    </xf>
    <xf numFmtId="0" fontId="4" fillId="0" borderId="11" xfId="0" applyFont="1" applyBorder="1" applyAlignment="1" applyProtection="1">
      <alignment horizontal="left" vertical="top"/>
    </xf>
    <xf numFmtId="0" fontId="4" fillId="0" borderId="12" xfId="0" applyFont="1" applyBorder="1" applyAlignment="1" applyProtection="1">
      <alignment horizontal="left" vertical="top"/>
    </xf>
    <xf numFmtId="0" fontId="18" fillId="0" borderId="12" xfId="0" applyFont="1" applyBorder="1" applyProtection="1">
      <alignment vertical="center"/>
    </xf>
    <xf numFmtId="0" fontId="4" fillId="0" borderId="0" xfId="0" applyFont="1" applyAlignment="1" applyProtection="1">
      <alignment horizontal="left" vertical="top"/>
    </xf>
    <xf numFmtId="182" fontId="4" fillId="0" borderId="0" xfId="1" applyNumberFormat="1" applyFont="1" applyProtection="1">
      <alignment vertical="center"/>
    </xf>
    <xf numFmtId="178" fontId="4" fillId="0" borderId="19" xfId="1" applyNumberFormat="1" applyFont="1" applyBorder="1" applyAlignment="1" applyProtection="1">
      <alignment horizontal="right" vertical="center"/>
    </xf>
    <xf numFmtId="177" fontId="15" fillId="0" borderId="0" xfId="0" applyNumberFormat="1" applyFont="1" applyAlignment="1" applyProtection="1">
      <alignment horizontal="right" vertical="top"/>
    </xf>
    <xf numFmtId="177" fontId="17" fillId="0" borderId="0" xfId="0" applyNumberFormat="1" applyFont="1" applyAlignment="1" applyProtection="1">
      <alignment vertical="top"/>
    </xf>
    <xf numFmtId="182" fontId="4" fillId="0" borderId="0" xfId="1" applyNumberFormat="1" applyFont="1" applyAlignment="1" applyProtection="1">
      <alignment horizontal="center" vertical="center"/>
    </xf>
    <xf numFmtId="178" fontId="4" fillId="0" borderId="0" xfId="1" applyNumberFormat="1" applyFont="1" applyAlignment="1" applyProtection="1">
      <alignment horizontal="left" vertical="center"/>
    </xf>
    <xf numFmtId="0" fontId="4" fillId="0" borderId="0" xfId="0" applyFont="1" applyAlignment="1" applyProtection="1">
      <alignment horizontal="left" vertical="center"/>
    </xf>
    <xf numFmtId="178" fontId="4" fillId="0" borderId="0" xfId="1" applyNumberFormat="1" applyFont="1" applyProtection="1">
      <alignment vertical="center"/>
    </xf>
    <xf numFmtId="182" fontId="15" fillId="0" borderId="0" xfId="0" applyNumberFormat="1" applyFont="1" applyAlignment="1" applyProtection="1">
      <alignment horizontal="right" vertical="top"/>
    </xf>
    <xf numFmtId="178" fontId="4" fillId="0" borderId="20" xfId="1" applyNumberFormat="1" applyFont="1" applyBorder="1" applyAlignment="1" applyProtection="1">
      <alignment horizontal="left" vertical="center"/>
    </xf>
    <xf numFmtId="178" fontId="4" fillId="0" borderId="3" xfId="1" applyNumberFormat="1" applyFont="1" applyBorder="1" applyAlignment="1" applyProtection="1">
      <alignment horizontal="left" vertical="center"/>
    </xf>
    <xf numFmtId="178" fontId="4" fillId="0" borderId="4" xfId="1" applyNumberFormat="1" applyFont="1" applyBorder="1" applyAlignment="1" applyProtection="1">
      <alignment horizontal="left" vertical="center"/>
    </xf>
    <xf numFmtId="178" fontId="4" fillId="0" borderId="10" xfId="1" applyNumberFormat="1" applyFont="1" applyBorder="1" applyAlignment="1" applyProtection="1">
      <alignment horizontal="left" vertical="center"/>
    </xf>
    <xf numFmtId="178" fontId="4" fillId="0" borderId="5" xfId="1" applyNumberFormat="1" applyFont="1" applyBorder="1" applyAlignment="1" applyProtection="1">
      <alignment horizontal="left" vertical="center"/>
    </xf>
    <xf numFmtId="178" fontId="4" fillId="0" borderId="6" xfId="1" applyNumberFormat="1" applyFont="1" applyBorder="1" applyAlignment="1" applyProtection="1">
      <alignment horizontal="left" vertical="center"/>
    </xf>
    <xf numFmtId="182" fontId="4" fillId="0" borderId="10" xfId="1" applyNumberFormat="1" applyFont="1" applyBorder="1" applyAlignment="1" applyProtection="1">
      <alignment horizontal="left" vertical="center"/>
    </xf>
    <xf numFmtId="182" fontId="4" fillId="0" borderId="5" xfId="1" applyNumberFormat="1" applyFont="1" applyBorder="1" applyAlignment="1" applyProtection="1">
      <alignment horizontal="left" vertical="center"/>
    </xf>
    <xf numFmtId="182" fontId="4" fillId="0" borderId="6" xfId="1" applyNumberFormat="1" applyFont="1" applyBorder="1" applyAlignment="1" applyProtection="1">
      <alignment horizontal="left" vertical="center"/>
    </xf>
    <xf numFmtId="38" fontId="19" fillId="0" borderId="10" xfId="1" applyNumberFormat="1" applyFont="1" applyBorder="1" applyAlignment="1" applyProtection="1">
      <alignment horizontal="right" vertical="center"/>
    </xf>
    <xf numFmtId="182" fontId="19" fillId="0" borderId="5" xfId="1" applyNumberFormat="1" applyFont="1" applyBorder="1" applyAlignment="1" applyProtection="1">
      <alignment horizontal="right" vertical="center"/>
    </xf>
    <xf numFmtId="182" fontId="19" fillId="0" borderId="6" xfId="1" applyNumberFormat="1" applyFont="1" applyBorder="1" applyAlignment="1" applyProtection="1">
      <alignment horizontal="right" vertical="center"/>
    </xf>
    <xf numFmtId="178" fontId="19" fillId="0" borderId="33" xfId="1" applyNumberFormat="1" applyFont="1" applyBorder="1" applyAlignment="1" applyProtection="1">
      <alignment horizontal="left" vertical="center"/>
    </xf>
    <xf numFmtId="178" fontId="4" fillId="0" borderId="8" xfId="1" applyNumberFormat="1" applyFont="1" applyBorder="1" applyAlignment="1" applyProtection="1">
      <alignment horizontal="left" vertical="center"/>
    </xf>
    <xf numFmtId="178" fontId="4" fillId="0" borderId="9" xfId="1" applyNumberFormat="1" applyFont="1" applyBorder="1" applyAlignment="1" applyProtection="1">
      <alignment horizontal="left" vertical="center"/>
    </xf>
    <xf numFmtId="0" fontId="15" fillId="0" borderId="0" xfId="0" applyFont="1" applyAlignment="1" applyProtection="1">
      <alignment horizontal="left" vertical="top"/>
    </xf>
    <xf numFmtId="178" fontId="4" fillId="0" borderId="0" xfId="1" applyNumberFormat="1" applyFont="1" applyAlignment="1" applyProtection="1">
      <alignment vertical="top"/>
    </xf>
    <xf numFmtId="0" fontId="17" fillId="0" borderId="0" xfId="0" applyFont="1" applyAlignment="1" applyProtection="1">
      <alignment horizontal="left" vertical="top" wrapText="1"/>
    </xf>
    <xf numFmtId="0" fontId="4" fillId="0" borderId="18" xfId="0" applyFont="1" applyBorder="1" applyProtection="1">
      <alignment vertical="center"/>
    </xf>
    <xf numFmtId="0" fontId="4" fillId="0" borderId="1" xfId="0" applyFont="1" applyBorder="1" applyProtection="1">
      <alignment vertical="center"/>
    </xf>
    <xf numFmtId="0" fontId="4" fillId="0" borderId="2" xfId="0" applyFont="1" applyBorder="1" applyProtection="1">
      <alignment vertical="center"/>
    </xf>
    <xf numFmtId="178" fontId="4" fillId="0" borderId="18" xfId="1" applyNumberFormat="1" applyFont="1" applyBorder="1" applyAlignment="1" applyProtection="1">
      <alignment horizontal="center" vertical="center"/>
    </xf>
    <xf numFmtId="178" fontId="4" fillId="0" borderId="1" xfId="1" applyNumberFormat="1" applyFont="1" applyBorder="1" applyAlignment="1" applyProtection="1">
      <alignment horizontal="center" vertical="center"/>
    </xf>
    <xf numFmtId="178" fontId="4" fillId="0" borderId="2" xfId="1" applyNumberFormat="1" applyFont="1" applyBorder="1" applyAlignment="1" applyProtection="1">
      <alignment horizontal="center" vertical="center"/>
    </xf>
    <xf numFmtId="0" fontId="4" fillId="0" borderId="20" xfId="2" applyFont="1" applyBorder="1" applyProtection="1">
      <alignment vertical="center"/>
    </xf>
    <xf numFmtId="0" fontId="4" fillId="0" borderId="3" xfId="2" applyFont="1" applyBorder="1" applyProtection="1">
      <alignment vertical="center"/>
    </xf>
    <xf numFmtId="0" fontId="4" fillId="0" borderId="4" xfId="2" applyFont="1" applyBorder="1" applyProtection="1">
      <alignment vertical="center"/>
    </xf>
    <xf numFmtId="0" fontId="4" fillId="0" borderId="10" xfId="2" applyFont="1" applyBorder="1" applyProtection="1">
      <alignment vertical="center"/>
    </xf>
    <xf numFmtId="0" fontId="4" fillId="0" borderId="5" xfId="2" applyFont="1" applyBorder="1" applyProtection="1">
      <alignment vertical="center"/>
    </xf>
    <xf numFmtId="0" fontId="4" fillId="0" borderId="6" xfId="2" applyFont="1" applyBorder="1" applyProtection="1">
      <alignment vertical="center"/>
    </xf>
    <xf numFmtId="0" fontId="4" fillId="0" borderId="29" xfId="2" applyFont="1" applyBorder="1" applyProtection="1">
      <alignment vertical="center"/>
    </xf>
    <xf numFmtId="0" fontId="4" fillId="0" borderId="25" xfId="2" applyFont="1" applyBorder="1" applyProtection="1">
      <alignment vertical="center"/>
    </xf>
    <xf numFmtId="0" fontId="4" fillId="0" borderId="26" xfId="2" applyFont="1" applyBorder="1" applyProtection="1">
      <alignment vertical="center"/>
    </xf>
    <xf numFmtId="180" fontId="4" fillId="0" borderId="22" xfId="0" applyNumberFormat="1" applyFont="1" applyBorder="1" applyProtection="1">
      <alignment vertical="center"/>
    </xf>
    <xf numFmtId="180" fontId="4" fillId="0" borderId="23" xfId="0" applyNumberFormat="1" applyFont="1" applyBorder="1" applyProtection="1">
      <alignment vertical="center"/>
    </xf>
    <xf numFmtId="180" fontId="4" fillId="0" borderId="24" xfId="0" applyNumberFormat="1" applyFont="1" applyBorder="1" applyProtection="1">
      <alignment vertical="center"/>
    </xf>
    <xf numFmtId="38" fontId="19" fillId="0" borderId="22" xfId="1" applyNumberFormat="1" applyFont="1" applyBorder="1" applyAlignment="1" applyProtection="1">
      <alignment horizontal="right" vertical="center"/>
    </xf>
    <xf numFmtId="178" fontId="19" fillId="0" borderId="23" xfId="1" applyNumberFormat="1" applyFont="1" applyBorder="1" applyAlignment="1" applyProtection="1">
      <alignment horizontal="right" vertical="center"/>
    </xf>
    <xf numFmtId="178" fontId="19" fillId="0" borderId="24" xfId="1" applyNumberFormat="1" applyFont="1" applyBorder="1" applyAlignment="1" applyProtection="1">
      <alignment horizontal="right" vertical="center"/>
    </xf>
    <xf numFmtId="178" fontId="4" fillId="0" borderId="13" xfId="1" applyNumberFormat="1" applyFont="1" applyBorder="1" applyAlignment="1" applyProtection="1">
      <alignment horizontal="left" vertical="center"/>
    </xf>
    <xf numFmtId="178" fontId="4" fillId="0" borderId="14" xfId="1" applyNumberFormat="1" applyFont="1" applyBorder="1" applyAlignment="1" applyProtection="1">
      <alignment horizontal="left" vertical="center"/>
    </xf>
    <xf numFmtId="178" fontId="4" fillId="0" borderId="16" xfId="1" applyNumberFormat="1" applyFont="1" applyBorder="1" applyAlignment="1" applyProtection="1">
      <alignment horizontal="left" vertical="center"/>
    </xf>
    <xf numFmtId="178" fontId="4" fillId="0" borderId="31" xfId="1" applyNumberFormat="1" applyFont="1" applyBorder="1" applyAlignment="1" applyProtection="1">
      <alignment horizontal="left" vertical="center"/>
    </xf>
    <xf numFmtId="178" fontId="4" fillId="0" borderId="27" xfId="1" applyNumberFormat="1" applyFont="1" applyBorder="1" applyAlignment="1" applyProtection="1">
      <alignment horizontal="left" vertical="center"/>
    </xf>
    <xf numFmtId="178" fontId="4" fillId="0" borderId="32" xfId="1" applyNumberFormat="1" applyFont="1" applyBorder="1" applyAlignment="1" applyProtection="1">
      <alignment horizontal="left" vertical="center"/>
    </xf>
    <xf numFmtId="178" fontId="4" fillId="0" borderId="22" xfId="1" quotePrefix="1" applyNumberFormat="1" applyFont="1" applyBorder="1" applyAlignment="1" applyProtection="1">
      <alignment horizontal="left" vertical="center"/>
    </xf>
    <xf numFmtId="178" fontId="4" fillId="0" borderId="23" xfId="1" quotePrefix="1" applyNumberFormat="1" applyFont="1" applyBorder="1" applyAlignment="1" applyProtection="1">
      <alignment horizontal="left" vertical="center"/>
    </xf>
    <xf numFmtId="178" fontId="4" fillId="0" borderId="24" xfId="1" quotePrefix="1" applyNumberFormat="1" applyFont="1" applyBorder="1" applyAlignment="1" applyProtection="1">
      <alignment horizontal="left" vertical="center"/>
    </xf>
    <xf numFmtId="186" fontId="19" fillId="0" borderId="22" xfId="1" applyNumberFormat="1" applyFont="1" applyBorder="1" applyAlignment="1" applyProtection="1">
      <alignment horizontal="right" vertical="center"/>
    </xf>
    <xf numFmtId="184" fontId="19" fillId="0" borderId="23" xfId="1" applyNumberFormat="1" applyFont="1" applyBorder="1" applyAlignment="1" applyProtection="1">
      <alignment horizontal="right" vertical="center"/>
    </xf>
    <xf numFmtId="184" fontId="19" fillId="0" borderId="24" xfId="1" applyNumberFormat="1" applyFont="1" applyBorder="1" applyAlignment="1" applyProtection="1">
      <alignment horizontal="right" vertical="center"/>
    </xf>
    <xf numFmtId="0" fontId="13" fillId="0" borderId="12" xfId="0" applyFont="1" applyBorder="1" applyAlignment="1" applyProtection="1">
      <alignment vertical="top"/>
    </xf>
    <xf numFmtId="0" fontId="17" fillId="0" borderId="11" xfId="0" applyFont="1" applyBorder="1" applyAlignment="1" applyProtection="1">
      <alignment horizontal="left" vertical="center" wrapText="1"/>
    </xf>
    <xf numFmtId="0" fontId="4" fillId="0" borderId="18" xfId="1" applyFont="1" applyBorder="1" applyAlignment="1" applyProtection="1">
      <alignment horizontal="center" vertical="center"/>
    </xf>
    <xf numFmtId="0" fontId="4" fillId="0" borderId="1" xfId="1" applyFont="1" applyBorder="1" applyAlignment="1" applyProtection="1">
      <alignment horizontal="center" vertical="center"/>
    </xf>
    <xf numFmtId="0" fontId="4" fillId="0" borderId="2" xfId="1" applyFont="1" applyBorder="1" applyAlignment="1" applyProtection="1">
      <alignment horizontal="center" vertical="center"/>
    </xf>
    <xf numFmtId="177" fontId="4" fillId="0" borderId="13" xfId="0" applyNumberFormat="1" applyFont="1" applyBorder="1" applyAlignment="1" applyProtection="1">
      <alignment horizontal="center" vertical="center" wrapText="1"/>
    </xf>
    <xf numFmtId="177" fontId="4" fillId="0" borderId="14" xfId="0" applyNumberFormat="1" applyFont="1" applyBorder="1" applyAlignment="1" applyProtection="1">
      <alignment horizontal="center" vertical="center" wrapText="1"/>
    </xf>
    <xf numFmtId="177" fontId="4" fillId="0" borderId="16" xfId="0" applyNumberFormat="1" applyFont="1" applyBorder="1" applyAlignment="1" applyProtection="1">
      <alignment horizontal="center" vertical="center" wrapText="1"/>
    </xf>
    <xf numFmtId="178" fontId="4" fillId="0" borderId="21" xfId="1" applyNumberFormat="1" applyFont="1" applyBorder="1" applyProtection="1">
      <alignment vertical="center"/>
    </xf>
    <xf numFmtId="178" fontId="4" fillId="0" borderId="4" xfId="1" applyNumberFormat="1" applyFont="1" applyBorder="1" applyProtection="1">
      <alignment vertical="center"/>
    </xf>
    <xf numFmtId="178" fontId="4" fillId="0" borderId="16" xfId="1" applyNumberFormat="1" applyFont="1" applyBorder="1" applyProtection="1">
      <alignment vertical="center"/>
    </xf>
    <xf numFmtId="177" fontId="4" fillId="0" borderId="17" xfId="0" applyNumberFormat="1" applyFont="1" applyBorder="1" applyAlignment="1" applyProtection="1">
      <alignment horizontal="center" vertical="center" wrapText="1"/>
    </xf>
    <xf numFmtId="177" fontId="4" fillId="0" borderId="0" xfId="0" applyNumberFormat="1" applyFont="1" applyAlignment="1" applyProtection="1">
      <alignment horizontal="center" vertical="center" wrapText="1"/>
    </xf>
    <xf numFmtId="177" fontId="4" fillId="0" borderId="19" xfId="0" applyNumberFormat="1" applyFont="1" applyBorder="1" applyAlignment="1" applyProtection="1">
      <alignment horizontal="center" vertical="center" wrapText="1"/>
    </xf>
    <xf numFmtId="178" fontId="4" fillId="0" borderId="11" xfId="1" applyNumberFormat="1" applyFont="1" applyBorder="1" applyProtection="1">
      <alignment vertical="center"/>
    </xf>
    <xf numFmtId="178" fontId="4" fillId="0" borderId="32" xfId="1" applyNumberFormat="1" applyFont="1" applyBorder="1" applyProtection="1">
      <alignment vertical="center"/>
    </xf>
    <xf numFmtId="14" fontId="4" fillId="0" borderId="0" xfId="1" applyNumberFormat="1" applyFont="1" applyProtection="1">
      <alignment vertical="center"/>
    </xf>
    <xf numFmtId="178" fontId="4" fillId="0" borderId="9" xfId="1" applyNumberFormat="1" applyFont="1" applyBorder="1" applyProtection="1">
      <alignment vertical="center"/>
    </xf>
    <xf numFmtId="177" fontId="4" fillId="0" borderId="15" xfId="0" applyNumberFormat="1" applyFont="1" applyBorder="1" applyAlignment="1" applyProtection="1">
      <alignment horizontal="center" vertical="center" wrapText="1"/>
    </xf>
    <xf numFmtId="177" fontId="4" fillId="0" borderId="11" xfId="0" applyNumberFormat="1" applyFont="1" applyBorder="1" applyAlignment="1" applyProtection="1">
      <alignment horizontal="center" vertical="center" wrapText="1"/>
    </xf>
    <xf numFmtId="177" fontId="4" fillId="0" borderId="12" xfId="0" applyNumberFormat="1" applyFont="1" applyBorder="1" applyAlignment="1" applyProtection="1">
      <alignment horizontal="center" vertical="center" wrapText="1"/>
    </xf>
    <xf numFmtId="0" fontId="15" fillId="0" borderId="0" xfId="2" applyFont="1" applyAlignment="1" applyProtection="1">
      <alignment vertical="top"/>
    </xf>
    <xf numFmtId="0" fontId="15" fillId="0" borderId="0" xfId="2" applyFont="1" applyProtection="1">
      <alignment vertical="center"/>
    </xf>
    <xf numFmtId="0" fontId="4" fillId="0" borderId="20" xfId="1" applyFont="1" applyBorder="1" applyAlignment="1" applyProtection="1">
      <alignment horizontal="left" vertical="center"/>
    </xf>
    <xf numFmtId="0" fontId="4" fillId="0" borderId="3" xfId="1" applyFont="1" applyBorder="1" applyAlignment="1" applyProtection="1">
      <alignment horizontal="left" vertical="center"/>
    </xf>
    <xf numFmtId="0" fontId="4" fillId="0" borderId="4" xfId="1" applyFont="1" applyBorder="1" applyAlignment="1" applyProtection="1">
      <alignment horizontal="left" vertical="center"/>
    </xf>
    <xf numFmtId="178" fontId="4" fillId="0" borderId="17" xfId="1" applyNumberFormat="1" applyFont="1" applyBorder="1" applyAlignment="1" applyProtection="1">
      <alignment horizontal="left" vertical="center"/>
    </xf>
    <xf numFmtId="178" fontId="4" fillId="0" borderId="0" xfId="1" applyNumberFormat="1" applyFont="1" applyAlignment="1" applyProtection="1">
      <alignment horizontal="left" vertical="center"/>
    </xf>
    <xf numFmtId="178" fontId="4" fillId="0" borderId="19" xfId="1" applyNumberFormat="1" applyFont="1" applyBorder="1" applyAlignment="1" applyProtection="1">
      <alignment horizontal="left" vertical="center"/>
    </xf>
    <xf numFmtId="0" fontId="4" fillId="0" borderId="31" xfId="2" applyFont="1" applyBorder="1" applyAlignment="1" applyProtection="1">
      <alignment horizontal="left" vertical="center"/>
    </xf>
    <xf numFmtId="0" fontId="4" fillId="0" borderId="27" xfId="2" applyFont="1" applyBorder="1" applyAlignment="1" applyProtection="1">
      <alignment horizontal="left" vertical="center"/>
    </xf>
    <xf numFmtId="0" fontId="4" fillId="0" borderId="32" xfId="2" applyFont="1" applyBorder="1" applyAlignment="1" applyProtection="1">
      <alignment horizontal="left" vertical="center"/>
    </xf>
    <xf numFmtId="0" fontId="4" fillId="0" borderId="22" xfId="1" applyFont="1" applyBorder="1" applyAlignment="1" applyProtection="1">
      <alignment horizontal="left" vertical="center"/>
    </xf>
    <xf numFmtId="0" fontId="4" fillId="0" borderId="23" xfId="1" applyFont="1" applyBorder="1" applyAlignment="1" applyProtection="1">
      <alignment horizontal="left" vertical="center"/>
    </xf>
    <xf numFmtId="0" fontId="4" fillId="0" borderId="24" xfId="1" applyFont="1" applyBorder="1" applyAlignment="1" applyProtection="1">
      <alignment horizontal="left" vertical="center"/>
    </xf>
    <xf numFmtId="0" fontId="15" fillId="0" borderId="11" xfId="0" applyFont="1" applyBorder="1" applyAlignment="1" applyProtection="1">
      <alignment vertical="center" wrapText="1"/>
    </xf>
    <xf numFmtId="0" fontId="4" fillId="0" borderId="36" xfId="2" applyFont="1" applyBorder="1" applyAlignment="1" applyProtection="1">
      <alignment horizontal="center" vertical="center"/>
    </xf>
    <xf numFmtId="0" fontId="4" fillId="0" borderId="37" xfId="2" applyFont="1" applyBorder="1" applyAlignment="1" applyProtection="1">
      <alignment horizontal="left" vertical="center"/>
    </xf>
    <xf numFmtId="0" fontId="4" fillId="0" borderId="37" xfId="2" applyFont="1" applyBorder="1" applyAlignment="1" applyProtection="1">
      <alignment horizontal="center" vertical="center"/>
    </xf>
    <xf numFmtId="0" fontId="4" fillId="0" borderId="37" xfId="2" applyFont="1" applyBorder="1" applyAlignment="1" applyProtection="1">
      <alignment horizontal="center" vertical="center" wrapText="1"/>
    </xf>
    <xf numFmtId="0" fontId="19" fillId="0" borderId="37" xfId="0" applyFont="1" applyBorder="1" applyAlignment="1" applyProtection="1">
      <alignment horizontal="left" vertical="center"/>
    </xf>
    <xf numFmtId="0" fontId="4" fillId="0" borderId="37" xfId="0" applyFont="1" applyBorder="1" applyAlignment="1" applyProtection="1">
      <alignment horizontal="left" vertical="center"/>
    </xf>
    <xf numFmtId="0" fontId="19" fillId="0" borderId="38" xfId="0" applyFont="1" applyBorder="1" applyAlignment="1" applyProtection="1">
      <alignment horizontal="left" vertical="center"/>
    </xf>
    <xf numFmtId="0" fontId="4" fillId="0" borderId="45" xfId="0" applyFont="1" applyBorder="1" applyAlignment="1" applyProtection="1">
      <alignment horizontal="center" vertical="center" textRotation="255" wrapText="1"/>
    </xf>
    <xf numFmtId="0" fontId="4" fillId="0" borderId="46" xfId="2" applyFont="1" applyBorder="1" applyAlignment="1" applyProtection="1">
      <alignment horizontal="center" vertical="center"/>
    </xf>
    <xf numFmtId="0" fontId="4" fillId="0" borderId="46" xfId="2" applyFont="1" applyBorder="1" applyAlignment="1" applyProtection="1">
      <alignment horizontal="left" vertical="center" wrapText="1"/>
    </xf>
    <xf numFmtId="0" fontId="24" fillId="0" borderId="46" xfId="0" applyFont="1" applyBorder="1" applyAlignment="1" applyProtection="1">
      <alignment horizontal="left" vertical="center" wrapText="1"/>
    </xf>
    <xf numFmtId="183" fontId="4" fillId="0" borderId="0" xfId="2" applyNumberFormat="1" applyFont="1" applyProtection="1">
      <alignment vertical="center"/>
    </xf>
    <xf numFmtId="0" fontId="4" fillId="0" borderId="35" xfId="0" applyFont="1" applyBorder="1" applyAlignment="1" applyProtection="1">
      <alignment horizontal="center" vertical="center" textRotation="255" wrapText="1"/>
    </xf>
    <xf numFmtId="0" fontId="4" fillId="0" borderId="42" xfId="2" applyFont="1" applyBorder="1" applyAlignment="1" applyProtection="1">
      <alignment horizontal="center" vertical="center"/>
    </xf>
    <xf numFmtId="0" fontId="4" fillId="0" borderId="42" xfId="2" applyFont="1" applyBorder="1" applyAlignment="1" applyProtection="1">
      <alignment horizontal="left" vertical="center" wrapText="1"/>
    </xf>
    <xf numFmtId="0" fontId="24" fillId="0" borderId="42" xfId="0" applyFont="1" applyBorder="1" applyAlignment="1" applyProtection="1">
      <alignment horizontal="left" vertical="center" wrapText="1"/>
    </xf>
    <xf numFmtId="0" fontId="4" fillId="0" borderId="43" xfId="0" applyFont="1" applyBorder="1" applyAlignment="1" applyProtection="1">
      <alignment horizontal="center" vertical="center" textRotation="255" wrapText="1"/>
    </xf>
    <xf numFmtId="0" fontId="4" fillId="0" borderId="44" xfId="2" applyFont="1" applyBorder="1" applyAlignment="1" applyProtection="1">
      <alignment horizontal="center" vertical="center"/>
    </xf>
    <xf numFmtId="0" fontId="4" fillId="0" borderId="44" xfId="2" applyFont="1" applyBorder="1" applyAlignment="1" applyProtection="1">
      <alignment horizontal="left" vertical="center" wrapText="1"/>
    </xf>
    <xf numFmtId="0" fontId="4" fillId="0" borderId="19" xfId="1" applyFont="1" applyBorder="1" applyProtection="1">
      <alignment vertical="center"/>
    </xf>
    <xf numFmtId="0" fontId="4" fillId="0" borderId="45" xfId="2" applyFont="1" applyBorder="1" applyAlignment="1" applyProtection="1">
      <alignment horizontal="center" vertical="center" textRotation="255"/>
    </xf>
    <xf numFmtId="0" fontId="4" fillId="0" borderId="35" xfId="2" applyFont="1" applyBorder="1" applyAlignment="1" applyProtection="1">
      <alignment horizontal="center" vertical="center" textRotation="255"/>
    </xf>
    <xf numFmtId="0" fontId="4" fillId="0" borderId="30" xfId="2" applyFont="1" applyBorder="1" applyProtection="1">
      <alignment vertical="center"/>
    </xf>
    <xf numFmtId="0" fontId="4" fillId="0" borderId="45" xfId="0" applyFont="1" applyBorder="1" applyAlignment="1" applyProtection="1">
      <alignment horizontal="center" vertical="center" textRotation="255"/>
    </xf>
    <xf numFmtId="0" fontId="4" fillId="0" borderId="35" xfId="0" applyFont="1" applyBorder="1" applyAlignment="1" applyProtection="1">
      <alignment horizontal="center" vertical="center" textRotation="255"/>
    </xf>
    <xf numFmtId="0" fontId="4" fillId="0" borderId="43" xfId="0" applyFont="1" applyBorder="1" applyAlignment="1" applyProtection="1">
      <alignment horizontal="center" vertical="center" textRotation="255"/>
    </xf>
    <xf numFmtId="0" fontId="4" fillId="0" borderId="36" xfId="0" applyFont="1" applyBorder="1" applyAlignment="1" applyProtection="1">
      <alignment vertical="center" textRotation="255"/>
    </xf>
    <xf numFmtId="0" fontId="4" fillId="0" borderId="37" xfId="2" applyFont="1" applyBorder="1" applyAlignment="1" applyProtection="1">
      <alignment horizontal="center" vertical="center"/>
    </xf>
    <xf numFmtId="0" fontId="4" fillId="0" borderId="37" xfId="2" applyFont="1" applyBorder="1" applyAlignment="1" applyProtection="1">
      <alignment horizontal="left" vertical="center" wrapText="1"/>
    </xf>
    <xf numFmtId="0" fontId="4" fillId="0" borderId="14" xfId="0" applyFont="1" applyBorder="1" applyAlignment="1" applyProtection="1">
      <alignment vertical="center" textRotation="255"/>
    </xf>
    <xf numFmtId="0" fontId="4" fillId="0" borderId="14" xfId="2" applyFont="1" applyBorder="1" applyAlignment="1" applyProtection="1">
      <alignment horizontal="center" vertical="center"/>
    </xf>
    <xf numFmtId="0" fontId="4" fillId="0" borderId="14" xfId="2" applyFont="1" applyBorder="1" applyAlignment="1" applyProtection="1">
      <alignment horizontal="left" vertical="center" wrapText="1"/>
    </xf>
    <xf numFmtId="49" fontId="19" fillId="0" borderId="14" xfId="2" applyNumberFormat="1" applyFont="1" applyBorder="1" applyAlignment="1" applyProtection="1">
      <alignment horizontal="center" vertical="center"/>
    </xf>
    <xf numFmtId="0" fontId="4" fillId="0" borderId="14" xfId="0" applyFont="1" applyBorder="1" applyAlignment="1" applyProtection="1">
      <alignment horizontal="left" vertical="center" wrapText="1"/>
    </xf>
    <xf numFmtId="0" fontId="19" fillId="0" borderId="14" xfId="0" applyFont="1" applyBorder="1" applyAlignment="1" applyProtection="1">
      <alignment horizontal="left" vertical="center" wrapText="1"/>
    </xf>
    <xf numFmtId="0" fontId="4" fillId="0" borderId="12" xfId="2" applyFont="1" applyBorder="1" applyProtection="1">
      <alignment vertical="center"/>
    </xf>
    <xf numFmtId="0" fontId="7" fillId="0" borderId="0" xfId="1" applyNumberFormat="1" applyFont="1" applyAlignment="1" applyProtection="1">
      <alignment horizontal="right" vertical="top"/>
    </xf>
    <xf numFmtId="0" fontId="4" fillId="0" borderId="0" xfId="6" applyNumberFormat="1" applyFont="1" applyProtection="1">
      <alignment vertical="center"/>
    </xf>
    <xf numFmtId="0" fontId="4" fillId="0" borderId="0" xfId="1" applyNumberFormat="1" applyFont="1" applyProtection="1">
      <alignment vertical="center"/>
    </xf>
    <xf numFmtId="0" fontId="4" fillId="0" borderId="0" xfId="1" applyNumberFormat="1" applyFont="1" applyAlignment="1" applyProtection="1">
      <alignment vertical="center"/>
    </xf>
    <xf numFmtId="0" fontId="4" fillId="0" borderId="19" xfId="2" applyNumberFormat="1" applyFont="1" applyBorder="1" applyAlignment="1" applyProtection="1">
      <alignment vertical="center"/>
    </xf>
    <xf numFmtId="0" fontId="4" fillId="0" borderId="0" xfId="2" applyNumberFormat="1" applyFont="1" applyAlignment="1" applyProtection="1">
      <alignment vertical="center"/>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339">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000000"/>
      <color rgb="FFA6A6A6"/>
      <color rgb="FFFFE1FF"/>
      <color rgb="FFE2EFDA"/>
      <color rgb="FFFF0000"/>
      <color rgb="FFEEAAFC"/>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A334"/>
  <sheetViews>
    <sheetView showGridLines="0" tabSelected="1" topLeftCell="B1" zoomScaleNormal="100" workbookViewId="0">
      <selection activeCell="B1" sqref="B1"/>
    </sheetView>
  </sheetViews>
  <sheetFormatPr defaultColWidth="9" defaultRowHeight="13.5" x14ac:dyDescent="0.15"/>
  <cols>
    <col min="1" max="1" width="9" style="331" hidden="1" customWidth="1"/>
    <col min="2" max="3" width="1.625" style="94" customWidth="1"/>
    <col min="4" max="5" width="5.625" style="94" customWidth="1"/>
    <col min="6" max="7" width="6.375" style="94" customWidth="1"/>
    <col min="8" max="8" width="5.625" style="94" customWidth="1"/>
    <col min="9" max="9" width="1.625" style="94" customWidth="1"/>
    <col min="10" max="10" width="7.625" style="94" customWidth="1"/>
    <col min="11" max="14" width="5.625" style="94" customWidth="1"/>
    <col min="15" max="15" width="7.625" style="94" customWidth="1"/>
    <col min="16" max="16" width="8.625" style="94" customWidth="1"/>
    <col min="17" max="19" width="7.625" style="94" customWidth="1"/>
    <col min="20" max="20" width="17.625" style="94" customWidth="1"/>
    <col min="21" max="22" width="7.625" style="94" customWidth="1"/>
    <col min="23" max="25" width="6.625" style="94" customWidth="1"/>
    <col min="26" max="26" width="2.625" style="94" customWidth="1"/>
    <col min="27" max="27" width="3.625" style="94" customWidth="1"/>
    <col min="28" max="16384" width="9" style="94"/>
  </cols>
  <sheetData>
    <row r="1" spans="1:27" ht="30" customHeight="1" x14ac:dyDescent="0.15">
      <c r="A1" s="357" t="s">
        <v>391</v>
      </c>
      <c r="B1" s="92"/>
      <c r="C1" s="93" t="s">
        <v>116</v>
      </c>
      <c r="D1" s="93"/>
      <c r="U1" s="95"/>
      <c r="V1" s="95"/>
      <c r="W1" s="356" t="s">
        <v>393</v>
      </c>
      <c r="X1" s="96"/>
      <c r="Y1" s="96"/>
      <c r="Z1" s="96"/>
      <c r="AA1" s="97"/>
    </row>
    <row r="2" spans="1:27" ht="15" hidden="1" customHeight="1" x14ac:dyDescent="0.15">
      <c r="A2" s="357" t="s">
        <v>15</v>
      </c>
      <c r="B2" s="92"/>
      <c r="C2" s="98"/>
      <c r="D2" s="98"/>
      <c r="E2" s="98"/>
      <c r="F2" s="98"/>
      <c r="G2" s="98"/>
      <c r="H2" s="98"/>
      <c r="AA2" s="97"/>
    </row>
    <row r="3" spans="1:27" ht="30" customHeight="1" x14ac:dyDescent="0.15">
      <c r="A3" s="358" t="s">
        <v>394</v>
      </c>
      <c r="B3" s="99"/>
      <c r="C3" s="94" t="s">
        <v>117</v>
      </c>
      <c r="AA3" s="97"/>
    </row>
    <row r="4" spans="1:27" ht="5.25" customHeight="1" x14ac:dyDescent="0.15">
      <c r="A4" s="99"/>
      <c r="B4" s="99"/>
      <c r="C4" s="100"/>
      <c r="D4" s="101"/>
      <c r="E4" s="101"/>
      <c r="F4" s="101"/>
      <c r="G4" s="101"/>
      <c r="H4" s="101"/>
      <c r="I4" s="101"/>
      <c r="J4" s="101"/>
      <c r="K4" s="101"/>
      <c r="L4" s="101"/>
      <c r="M4" s="101"/>
      <c r="N4" s="101"/>
      <c r="O4" s="101"/>
      <c r="P4" s="101"/>
      <c r="Q4" s="101"/>
      <c r="R4" s="101"/>
      <c r="S4" s="101"/>
      <c r="T4" s="101"/>
      <c r="U4" s="101"/>
      <c r="V4" s="101"/>
      <c r="W4" s="101"/>
      <c r="X4" s="101"/>
      <c r="Y4" s="101"/>
      <c r="Z4" s="102"/>
    </row>
    <row r="5" spans="1:27" ht="15" customHeight="1" x14ac:dyDescent="0.15">
      <c r="A5" s="99"/>
      <c r="B5" s="103"/>
      <c r="C5" s="104" t="s">
        <v>113</v>
      </c>
      <c r="D5" s="105"/>
      <c r="E5" s="105"/>
      <c r="F5" s="105"/>
      <c r="G5" s="105"/>
      <c r="H5" s="105"/>
      <c r="I5" s="105"/>
      <c r="J5" s="105"/>
      <c r="K5" s="105"/>
      <c r="L5" s="105"/>
      <c r="M5" s="105"/>
      <c r="N5" s="105"/>
      <c r="O5" s="105"/>
      <c r="P5" s="105"/>
      <c r="Q5" s="105"/>
      <c r="R5" s="105"/>
      <c r="S5" s="105"/>
      <c r="T5" s="105"/>
      <c r="U5" s="105"/>
      <c r="V5" s="105"/>
      <c r="W5" s="105"/>
      <c r="X5" s="105"/>
      <c r="Y5" s="105"/>
      <c r="Z5" s="106"/>
    </row>
    <row r="6" spans="1:27" ht="15" customHeight="1" x14ac:dyDescent="0.15">
      <c r="A6" s="99"/>
      <c r="B6" s="99"/>
      <c r="C6" s="104" t="s">
        <v>12</v>
      </c>
      <c r="D6" s="105"/>
      <c r="E6" s="105"/>
      <c r="F6" s="105"/>
      <c r="G6" s="105"/>
      <c r="H6" s="105"/>
      <c r="I6" s="105"/>
      <c r="J6" s="105"/>
      <c r="K6" s="105"/>
      <c r="L6" s="105"/>
      <c r="M6" s="105"/>
      <c r="N6" s="105"/>
      <c r="O6" s="105"/>
      <c r="P6" s="105"/>
      <c r="Q6" s="105"/>
      <c r="R6" s="105"/>
      <c r="S6" s="105"/>
      <c r="T6" s="105"/>
      <c r="U6" s="105"/>
      <c r="V6" s="105"/>
      <c r="W6" s="105"/>
      <c r="X6" s="105"/>
      <c r="Y6" s="105"/>
      <c r="Z6" s="106"/>
    </row>
    <row r="7" spans="1:27" ht="15" customHeight="1" x14ac:dyDescent="0.15">
      <c r="A7" s="99"/>
      <c r="B7" s="99"/>
      <c r="C7" s="104" t="s">
        <v>13</v>
      </c>
      <c r="D7" s="105"/>
      <c r="E7" s="105"/>
      <c r="F7" s="105"/>
      <c r="G7" s="105"/>
      <c r="H7" s="105"/>
      <c r="I7" s="105"/>
      <c r="J7" s="105"/>
      <c r="K7" s="105"/>
      <c r="L7" s="105"/>
      <c r="M7" s="105"/>
      <c r="N7" s="105"/>
      <c r="O7" s="105"/>
      <c r="P7" s="105"/>
      <c r="Q7" s="105"/>
      <c r="R7" s="105"/>
      <c r="S7" s="105"/>
      <c r="T7" s="105"/>
      <c r="U7" s="105"/>
      <c r="V7" s="105"/>
      <c r="W7" s="105"/>
      <c r="X7" s="105"/>
      <c r="Y7" s="105"/>
      <c r="Z7" s="106"/>
    </row>
    <row r="8" spans="1:27" ht="15" hidden="1" customHeight="1" x14ac:dyDescent="0.15">
      <c r="A8" s="99"/>
      <c r="B8" s="99"/>
      <c r="C8" s="104"/>
      <c r="D8" s="105"/>
      <c r="E8" s="105"/>
      <c r="F8" s="105"/>
      <c r="G8" s="105"/>
      <c r="H8" s="105"/>
      <c r="I8" s="105"/>
      <c r="J8" s="105"/>
      <c r="K8" s="105"/>
      <c r="L8" s="105"/>
      <c r="M8" s="105"/>
      <c r="N8" s="105"/>
      <c r="O8" s="105"/>
      <c r="P8" s="105"/>
      <c r="Q8" s="105"/>
      <c r="R8" s="105"/>
      <c r="S8" s="105"/>
      <c r="T8" s="105"/>
      <c r="U8" s="105"/>
      <c r="V8" s="105"/>
      <c r="W8" s="105"/>
      <c r="X8" s="105"/>
      <c r="Y8" s="105"/>
      <c r="Z8" s="106"/>
    </row>
    <row r="9" spans="1:27" ht="5.25" customHeight="1" x14ac:dyDescent="0.15">
      <c r="A9" s="99"/>
      <c r="B9" s="99"/>
      <c r="C9" s="107"/>
      <c r="D9" s="108"/>
      <c r="E9" s="108"/>
      <c r="F9" s="108"/>
      <c r="G9" s="108"/>
      <c r="H9" s="108"/>
      <c r="I9" s="108"/>
      <c r="J9" s="108"/>
      <c r="K9" s="108"/>
      <c r="L9" s="108"/>
      <c r="M9" s="108"/>
      <c r="N9" s="108"/>
      <c r="O9" s="108"/>
      <c r="P9" s="108"/>
      <c r="Q9" s="108"/>
      <c r="R9" s="108"/>
      <c r="S9" s="108"/>
      <c r="T9" s="108"/>
      <c r="U9" s="108"/>
      <c r="V9" s="108"/>
      <c r="W9" s="108"/>
      <c r="X9" s="108"/>
      <c r="Y9" s="108"/>
      <c r="Z9" s="109"/>
    </row>
    <row r="10" spans="1:27" ht="30" customHeight="1" x14ac:dyDescent="0.15">
      <c r="A10" s="99"/>
      <c r="B10" s="99"/>
    </row>
    <row r="11" spans="1:27" ht="15.75" hidden="1" customHeight="1" x14ac:dyDescent="0.15">
      <c r="A11" s="110"/>
      <c r="B11" s="99"/>
    </row>
    <row r="12" spans="1:27" ht="15.75" hidden="1" customHeight="1" x14ac:dyDescent="0.15">
      <c r="A12" s="110"/>
      <c r="B12" s="99"/>
    </row>
    <row r="13" spans="1:27" ht="20.100000000000001" customHeight="1" x14ac:dyDescent="0.15">
      <c r="A13" s="99"/>
      <c r="B13" s="99"/>
      <c r="C13" s="111" t="s">
        <v>45</v>
      </c>
      <c r="D13" s="112"/>
      <c r="E13" s="112"/>
      <c r="F13" s="112"/>
      <c r="G13" s="112"/>
      <c r="H13" s="113"/>
    </row>
    <row r="14" spans="1:27" ht="15" customHeight="1" x14ac:dyDescent="0.15">
      <c r="A14" s="99"/>
      <c r="B14" s="99"/>
      <c r="C14" s="114"/>
      <c r="D14" s="115"/>
      <c r="E14" s="115"/>
      <c r="F14" s="115"/>
      <c r="G14" s="115"/>
      <c r="H14" s="115"/>
      <c r="I14" s="116"/>
      <c r="J14" s="116"/>
      <c r="K14" s="116"/>
      <c r="L14" s="116"/>
      <c r="M14" s="116"/>
      <c r="N14" s="116"/>
      <c r="O14" s="116"/>
      <c r="P14" s="116"/>
      <c r="Q14" s="116"/>
      <c r="R14" s="116"/>
      <c r="S14" s="116"/>
      <c r="T14" s="116"/>
      <c r="U14" s="116"/>
      <c r="V14" s="116"/>
      <c r="W14" s="116"/>
      <c r="X14" s="116"/>
      <c r="Y14" s="116"/>
      <c r="Z14" s="117"/>
    </row>
    <row r="15" spans="1:27" ht="15.75" hidden="1" customHeight="1" x14ac:dyDescent="0.15">
      <c r="A15" s="99"/>
      <c r="B15" s="99"/>
      <c r="C15" s="118"/>
      <c r="D15" s="119"/>
      <c r="E15" s="120"/>
      <c r="F15" s="120"/>
      <c r="G15" s="120"/>
      <c r="H15" s="120"/>
      <c r="I15" s="121"/>
      <c r="J15" s="122"/>
      <c r="K15" s="122"/>
      <c r="L15" s="122"/>
      <c r="M15" s="122"/>
      <c r="N15" s="122"/>
      <c r="O15" s="122"/>
      <c r="P15" s="122"/>
      <c r="Q15" s="122"/>
      <c r="R15" s="122"/>
      <c r="S15" s="122"/>
      <c r="T15" s="122"/>
      <c r="U15" s="122"/>
      <c r="V15" s="122"/>
      <c r="W15" s="122"/>
      <c r="X15" s="122"/>
      <c r="Y15" s="122"/>
      <c r="Z15" s="123"/>
    </row>
    <row r="16" spans="1:27" ht="15.75" hidden="1" customHeight="1" x14ac:dyDescent="0.15">
      <c r="A16" s="99"/>
      <c r="B16" s="99"/>
      <c r="C16" s="118"/>
      <c r="D16" s="119"/>
      <c r="E16" s="124"/>
      <c r="F16" s="124"/>
      <c r="G16" s="124"/>
      <c r="H16" s="124"/>
      <c r="I16" s="121"/>
      <c r="J16" s="125"/>
      <c r="K16" s="125"/>
      <c r="L16" s="125"/>
      <c r="M16" s="125"/>
      <c r="N16" s="125"/>
      <c r="O16" s="125"/>
      <c r="P16" s="125"/>
      <c r="Q16" s="125"/>
      <c r="R16" s="125"/>
      <c r="S16" s="125"/>
      <c r="T16" s="125"/>
      <c r="U16" s="125"/>
      <c r="V16" s="125"/>
      <c r="W16" s="125"/>
      <c r="X16" s="125"/>
      <c r="Y16" s="125"/>
      <c r="Z16" s="123"/>
    </row>
    <row r="17" spans="1:26" ht="15.75" hidden="1" customHeight="1" x14ac:dyDescent="0.15">
      <c r="A17" s="99"/>
      <c r="B17" s="99"/>
      <c r="C17" s="118"/>
      <c r="D17" s="119"/>
      <c r="E17" s="124"/>
      <c r="F17" s="124"/>
      <c r="G17" s="124"/>
      <c r="H17" s="124"/>
      <c r="I17" s="121"/>
      <c r="J17" s="125"/>
      <c r="K17" s="125"/>
      <c r="L17" s="125"/>
      <c r="M17" s="125"/>
      <c r="N17" s="125"/>
      <c r="O17" s="125"/>
      <c r="P17" s="125"/>
      <c r="Q17" s="125"/>
      <c r="R17" s="125"/>
      <c r="S17" s="125"/>
      <c r="T17" s="125"/>
      <c r="U17" s="125"/>
      <c r="V17" s="125"/>
      <c r="W17" s="125"/>
      <c r="X17" s="125"/>
      <c r="Y17" s="125"/>
      <c r="Z17" s="123"/>
    </row>
    <row r="18" spans="1:26" ht="15.75" hidden="1" customHeight="1" x14ac:dyDescent="0.15">
      <c r="A18" s="99"/>
      <c r="B18" s="99"/>
      <c r="C18" s="118"/>
      <c r="D18" s="119"/>
      <c r="E18" s="124"/>
      <c r="F18" s="124"/>
      <c r="G18" s="124"/>
      <c r="H18" s="124"/>
      <c r="I18" s="121"/>
      <c r="J18" s="125"/>
      <c r="K18" s="125"/>
      <c r="L18" s="125"/>
      <c r="M18" s="125"/>
      <c r="N18" s="125"/>
      <c r="O18" s="125"/>
      <c r="P18" s="125"/>
      <c r="Q18" s="125"/>
      <c r="R18" s="125"/>
      <c r="S18" s="125"/>
      <c r="T18" s="125"/>
      <c r="U18" s="125"/>
      <c r="V18" s="125"/>
      <c r="W18" s="125"/>
      <c r="X18" s="125"/>
      <c r="Y18" s="125"/>
      <c r="Z18" s="123"/>
    </row>
    <row r="19" spans="1:26" ht="15.75" hidden="1" customHeight="1" x14ac:dyDescent="0.15">
      <c r="A19" s="99"/>
      <c r="B19" s="99"/>
      <c r="C19" s="118"/>
      <c r="D19" s="119"/>
      <c r="E19" s="124"/>
      <c r="F19" s="124"/>
      <c r="G19" s="124"/>
      <c r="H19" s="124"/>
      <c r="I19" s="121"/>
      <c r="J19" s="125"/>
      <c r="K19" s="125"/>
      <c r="L19" s="125"/>
      <c r="M19" s="125"/>
      <c r="N19" s="125"/>
      <c r="O19" s="125"/>
      <c r="P19" s="125"/>
      <c r="Q19" s="125"/>
      <c r="R19" s="125"/>
      <c r="S19" s="125"/>
      <c r="T19" s="125"/>
      <c r="U19" s="125"/>
      <c r="V19" s="125"/>
      <c r="W19" s="125"/>
      <c r="X19" s="125"/>
      <c r="Y19" s="125"/>
      <c r="Z19" s="123"/>
    </row>
    <row r="20" spans="1:26" ht="20.100000000000001" customHeight="1" x14ac:dyDescent="0.15">
      <c r="A20" s="99">
        <f>IFERROR(IF(TRIM($I20)="",1001,0),3)</f>
        <v>1001</v>
      </c>
      <c r="B20" s="99"/>
      <c r="C20" s="118"/>
      <c r="D20" s="119">
        <v>1</v>
      </c>
      <c r="E20" s="94" t="s">
        <v>46</v>
      </c>
      <c r="I20" s="70"/>
      <c r="J20" s="71"/>
      <c r="K20" s="71"/>
      <c r="L20" s="71"/>
      <c r="M20" s="71"/>
      <c r="N20" s="124"/>
      <c r="O20" s="124"/>
      <c r="P20" s="124"/>
      <c r="Q20" s="124"/>
      <c r="R20" s="124"/>
      <c r="S20" s="124"/>
      <c r="T20" s="124"/>
      <c r="U20" s="124"/>
      <c r="V20" s="124"/>
      <c r="W20" s="124"/>
      <c r="X20" s="124"/>
      <c r="Y20" s="124"/>
      <c r="Z20" s="123"/>
    </row>
    <row r="21" spans="1:26" ht="20.100000000000001" customHeight="1" x14ac:dyDescent="0.15">
      <c r="A21" s="99"/>
      <c r="B21" s="99"/>
      <c r="C21" s="118"/>
      <c r="D21" s="119"/>
      <c r="E21" s="124"/>
      <c r="F21" s="124"/>
      <c r="G21" s="124"/>
      <c r="H21" s="124"/>
      <c r="I21" s="121"/>
      <c r="J21" s="126" t="s">
        <v>110</v>
      </c>
      <c r="K21" s="125"/>
      <c r="L21" s="125"/>
      <c r="M21" s="125"/>
      <c r="N21" s="125"/>
      <c r="O21" s="125"/>
      <c r="P21" s="125"/>
      <c r="Q21" s="125"/>
      <c r="R21" s="125"/>
      <c r="S21" s="125"/>
      <c r="T21" s="125"/>
      <c r="U21" s="125"/>
      <c r="V21" s="125"/>
      <c r="W21" s="125"/>
      <c r="X21" s="125"/>
      <c r="Y21" s="125"/>
      <c r="Z21" s="123"/>
    </row>
    <row r="22" spans="1:26" ht="20.100000000000001" customHeight="1" x14ac:dyDescent="0.15">
      <c r="A22" s="99">
        <f>IFERROR(IF(AND(TRIM($I22)&lt;&gt;"", OR(ISERROR(FIND("@"&amp;LEFT($I22,3)&amp;"@", 都道府県3))=FALSE, ISERROR(FIND("@"&amp;LEFT($I22,4)&amp;"@",都道府県4))=FALSE))=FALSE,1001,0),3)</f>
        <v>1001</v>
      </c>
      <c r="B22" s="99"/>
      <c r="C22" s="118"/>
      <c r="D22" s="119">
        <v>2</v>
      </c>
      <c r="E22" s="94" t="s">
        <v>47</v>
      </c>
      <c r="I22" s="72"/>
      <c r="J22" s="72"/>
      <c r="K22" s="72"/>
      <c r="L22" s="72"/>
      <c r="M22" s="72"/>
      <c r="N22" s="72"/>
      <c r="O22" s="72"/>
      <c r="P22" s="72"/>
      <c r="Q22" s="73"/>
      <c r="R22" s="72"/>
      <c r="S22" s="72"/>
      <c r="T22" s="72"/>
      <c r="U22" s="72"/>
      <c r="V22" s="72"/>
      <c r="W22" s="72"/>
      <c r="X22" s="72"/>
      <c r="Y22" s="72"/>
      <c r="Z22" s="123"/>
    </row>
    <row r="23" spans="1:26" ht="20.100000000000001" customHeight="1" x14ac:dyDescent="0.15">
      <c r="A23" s="99"/>
      <c r="B23" s="99"/>
      <c r="C23" s="118"/>
      <c r="D23" s="119"/>
      <c r="E23" s="124"/>
      <c r="F23" s="124"/>
      <c r="G23" s="124"/>
      <c r="H23" s="124"/>
      <c r="I23" s="121"/>
      <c r="J23" s="126" t="s">
        <v>48</v>
      </c>
      <c r="K23" s="125"/>
      <c r="L23" s="125"/>
      <c r="M23" s="125"/>
      <c r="N23" s="125"/>
      <c r="O23" s="125"/>
      <c r="P23" s="125"/>
      <c r="Q23" s="125"/>
      <c r="R23" s="125"/>
      <c r="S23" s="125"/>
      <c r="T23" s="125"/>
      <c r="U23" s="125"/>
      <c r="V23" s="125"/>
      <c r="W23" s="125"/>
      <c r="X23" s="125"/>
      <c r="Y23" s="125"/>
      <c r="Z23" s="123"/>
    </row>
    <row r="24" spans="1:26" ht="20.100000000000001" customHeight="1" x14ac:dyDescent="0.15">
      <c r="A24" s="99">
        <f>IFERROR(IF(TRIM($I24)="",1001,0),3)</f>
        <v>1001</v>
      </c>
      <c r="B24" s="99"/>
      <c r="C24" s="118"/>
      <c r="D24" s="119">
        <v>3</v>
      </c>
      <c r="E24" s="94" t="s">
        <v>49</v>
      </c>
      <c r="I24" s="49"/>
      <c r="J24" s="49"/>
      <c r="K24" s="49"/>
      <c r="L24" s="49"/>
      <c r="M24" s="49"/>
      <c r="N24" s="49"/>
      <c r="O24" s="49"/>
      <c r="P24" s="49"/>
      <c r="Q24" s="69"/>
      <c r="R24" s="49"/>
      <c r="S24" s="49"/>
      <c r="T24" s="49"/>
      <c r="U24" s="49"/>
      <c r="V24" s="49"/>
      <c r="W24" s="49"/>
      <c r="X24" s="49"/>
      <c r="Y24" s="49"/>
      <c r="Z24" s="123"/>
    </row>
    <row r="25" spans="1:26" ht="20.100000000000001" customHeight="1" x14ac:dyDescent="0.15">
      <c r="A25" s="99"/>
      <c r="B25" s="99"/>
      <c r="C25" s="127"/>
      <c r="D25" s="124"/>
      <c r="E25" s="124"/>
      <c r="F25" s="124"/>
      <c r="G25" s="124"/>
      <c r="H25" s="124"/>
      <c r="I25" s="121"/>
      <c r="J25" s="126" t="s">
        <v>104</v>
      </c>
      <c r="K25" s="125"/>
      <c r="L25" s="125"/>
      <c r="M25" s="125"/>
      <c r="N25" s="125"/>
      <c r="O25" s="125"/>
      <c r="P25" s="125"/>
      <c r="Q25" s="125"/>
      <c r="R25" s="125"/>
      <c r="S25" s="125"/>
      <c r="T25" s="125"/>
      <c r="U25" s="125"/>
      <c r="V25" s="125"/>
      <c r="W25" s="125"/>
      <c r="X25" s="125"/>
      <c r="Y25" s="125"/>
      <c r="Z25" s="123"/>
    </row>
    <row r="26" spans="1:26" ht="20.100000000000001" customHeight="1" x14ac:dyDescent="0.15">
      <c r="A26" s="99">
        <f>IFERROR(IF(TRIM($I26)="",1001,0),3)</f>
        <v>1001</v>
      </c>
      <c r="B26" s="99"/>
      <c r="C26" s="118"/>
      <c r="D26" s="119">
        <v>4</v>
      </c>
      <c r="E26" s="94" t="s">
        <v>50</v>
      </c>
      <c r="I26" s="49"/>
      <c r="J26" s="49"/>
      <c r="K26" s="49"/>
      <c r="L26" s="49"/>
      <c r="M26" s="49"/>
      <c r="N26" s="49"/>
      <c r="O26" s="49"/>
      <c r="P26" s="49"/>
      <c r="Q26" s="69"/>
      <c r="R26" s="49"/>
      <c r="S26" s="49"/>
      <c r="T26" s="49"/>
      <c r="U26" s="49"/>
      <c r="V26" s="49"/>
      <c r="W26" s="49"/>
      <c r="X26" s="49"/>
      <c r="Y26" s="49"/>
      <c r="Z26" s="123"/>
    </row>
    <row r="27" spans="1:26" ht="20.100000000000001" customHeight="1" x14ac:dyDescent="0.15">
      <c r="A27" s="99"/>
      <c r="B27" s="99"/>
      <c r="C27" s="127"/>
      <c r="D27" s="124"/>
      <c r="E27" s="124"/>
      <c r="F27" s="124"/>
      <c r="G27" s="124"/>
      <c r="H27" s="124"/>
      <c r="I27" s="121"/>
      <c r="J27" s="126" t="s">
        <v>105</v>
      </c>
      <c r="K27" s="125"/>
      <c r="L27" s="125"/>
      <c r="M27" s="125"/>
      <c r="N27" s="125"/>
      <c r="O27" s="125"/>
      <c r="P27" s="125"/>
      <c r="Q27" s="128"/>
      <c r="R27" s="125"/>
      <c r="S27" s="125"/>
      <c r="T27" s="125"/>
      <c r="U27" s="125"/>
      <c r="V27" s="125"/>
      <c r="W27" s="125"/>
      <c r="X27" s="125"/>
      <c r="Y27" s="125"/>
      <c r="Z27" s="129"/>
    </row>
    <row r="28" spans="1:26" ht="20.100000000000001" customHeight="1" x14ac:dyDescent="0.15">
      <c r="A28" s="99">
        <f>IFERROR(IF(TRIM($I28)="",1001,0),3)</f>
        <v>1001</v>
      </c>
      <c r="B28" s="99"/>
      <c r="C28" s="118"/>
      <c r="D28" s="119">
        <v>5</v>
      </c>
      <c r="E28" s="94" t="s">
        <v>51</v>
      </c>
      <c r="I28" s="49"/>
      <c r="J28" s="49"/>
      <c r="K28" s="49"/>
      <c r="L28" s="49"/>
      <c r="M28" s="49"/>
      <c r="N28" s="49"/>
      <c r="O28" s="49"/>
      <c r="P28" s="49"/>
      <c r="Q28" s="49"/>
      <c r="R28" s="49"/>
      <c r="S28" s="49"/>
      <c r="T28" s="49"/>
      <c r="U28" s="49"/>
      <c r="V28" s="49"/>
      <c r="W28" s="49"/>
      <c r="X28" s="49"/>
      <c r="Y28" s="49"/>
      <c r="Z28" s="123"/>
    </row>
    <row r="29" spans="1:26" ht="20.100000000000001" customHeight="1" x14ac:dyDescent="0.15">
      <c r="A29" s="99"/>
      <c r="B29" s="99"/>
      <c r="C29" s="127"/>
      <c r="D29" s="124"/>
      <c r="E29" s="124"/>
      <c r="F29" s="124"/>
      <c r="G29" s="124"/>
      <c r="H29" s="124"/>
      <c r="I29" s="121"/>
      <c r="J29" s="126" t="s">
        <v>52</v>
      </c>
      <c r="K29" s="125"/>
      <c r="L29" s="125"/>
      <c r="M29" s="125"/>
      <c r="N29" s="125"/>
      <c r="O29" s="125"/>
      <c r="P29" s="125"/>
      <c r="Q29" s="125"/>
      <c r="R29" s="125"/>
      <c r="S29" s="125"/>
      <c r="T29" s="125"/>
      <c r="U29" s="125"/>
      <c r="V29" s="125"/>
      <c r="W29" s="125"/>
      <c r="X29" s="125"/>
      <c r="Y29" s="125"/>
      <c r="Z29" s="129"/>
    </row>
    <row r="30" spans="1:26" ht="20.100000000000001" customHeight="1" x14ac:dyDescent="0.15">
      <c r="A30" s="99">
        <f>IFERROR(IF(OR(TRIM($I30)="", NOT(OR(IFERROR(SEARCH(" ",$I30),0)&gt;0, IFERROR(SEARCH("　",$I30),0)&gt;0))),1001,0),3)</f>
        <v>1001</v>
      </c>
      <c r="B30" s="99"/>
      <c r="C30" s="118"/>
      <c r="D30" s="119">
        <v>6</v>
      </c>
      <c r="E30" s="94" t="s">
        <v>53</v>
      </c>
      <c r="I30" s="49"/>
      <c r="J30" s="49"/>
      <c r="K30" s="49"/>
      <c r="L30" s="49"/>
      <c r="M30" s="49"/>
      <c r="N30" s="49"/>
      <c r="O30" s="49"/>
      <c r="P30" s="49"/>
      <c r="Q30" s="49"/>
      <c r="R30" s="49"/>
      <c r="S30" s="49"/>
      <c r="T30" s="49"/>
      <c r="U30" s="49"/>
      <c r="V30" s="49"/>
      <c r="W30" s="49"/>
      <c r="X30" s="49"/>
      <c r="Y30" s="49"/>
      <c r="Z30" s="123"/>
    </row>
    <row r="31" spans="1:26" ht="20.100000000000001" customHeight="1" x14ac:dyDescent="0.15">
      <c r="A31" s="99"/>
      <c r="B31" s="99"/>
      <c r="C31" s="127"/>
      <c r="D31" s="124"/>
      <c r="E31" s="124"/>
      <c r="F31" s="124"/>
      <c r="G31" s="124"/>
      <c r="H31" s="124"/>
      <c r="I31" s="130"/>
      <c r="J31" s="126" t="s">
        <v>54</v>
      </c>
      <c r="K31" s="126"/>
      <c r="L31" s="126"/>
      <c r="M31" s="126"/>
      <c r="N31" s="126"/>
      <c r="O31" s="126"/>
      <c r="P31" s="126"/>
      <c r="Q31" s="126"/>
      <c r="R31" s="126"/>
      <c r="S31" s="126"/>
      <c r="T31" s="126"/>
      <c r="U31" s="126"/>
      <c r="V31" s="126"/>
      <c r="W31" s="126"/>
      <c r="X31" s="126"/>
      <c r="Y31" s="126"/>
      <c r="Z31" s="129"/>
    </row>
    <row r="32" spans="1:26" ht="20.100000000000001" customHeight="1" x14ac:dyDescent="0.15">
      <c r="A32" s="99">
        <f>IFERROR(IF(OR(TRIM($I32)="", NOT(OR(IFERROR(SEARCH(" ",$I32),0)&gt;0, IFERROR(SEARCH("　",$I32),0)&gt;0))),1001,0),3)</f>
        <v>1001</v>
      </c>
      <c r="B32" s="99"/>
      <c r="C32" s="118"/>
      <c r="D32" s="119">
        <v>7</v>
      </c>
      <c r="E32" s="94" t="s">
        <v>55</v>
      </c>
      <c r="I32" s="49"/>
      <c r="J32" s="49"/>
      <c r="K32" s="49"/>
      <c r="L32" s="49"/>
      <c r="M32" s="49"/>
      <c r="N32" s="49"/>
      <c r="O32" s="49"/>
      <c r="P32" s="49"/>
      <c r="Q32" s="49"/>
      <c r="R32" s="49"/>
      <c r="S32" s="49"/>
      <c r="T32" s="49"/>
      <c r="U32" s="49"/>
      <c r="V32" s="49"/>
      <c r="W32" s="49"/>
      <c r="X32" s="49"/>
      <c r="Y32" s="49"/>
      <c r="Z32" s="123"/>
    </row>
    <row r="33" spans="1:27" ht="20.100000000000001" customHeight="1" x14ac:dyDescent="0.15">
      <c r="A33" s="99"/>
      <c r="B33" s="99"/>
      <c r="C33" s="127"/>
      <c r="D33" s="124"/>
      <c r="E33" s="124"/>
      <c r="F33" s="124"/>
      <c r="G33" s="124"/>
      <c r="H33" s="124"/>
      <c r="I33" s="130"/>
      <c r="J33" s="126" t="s">
        <v>56</v>
      </c>
      <c r="K33" s="126"/>
      <c r="L33" s="126"/>
      <c r="M33" s="126"/>
      <c r="N33" s="126"/>
      <c r="O33" s="126"/>
      <c r="P33" s="126"/>
      <c r="Q33" s="126"/>
      <c r="R33" s="126"/>
      <c r="S33" s="126"/>
      <c r="T33" s="126"/>
      <c r="U33" s="126"/>
      <c r="V33" s="126"/>
      <c r="W33" s="126"/>
      <c r="X33" s="126"/>
      <c r="Y33" s="126"/>
      <c r="Z33" s="123"/>
    </row>
    <row r="34" spans="1:27" ht="20.100000000000001" customHeight="1" x14ac:dyDescent="0.15">
      <c r="A34" s="99">
        <f>IFERROR(IF(NOT(AND(TRIM($I34)&lt;&gt;"",ISNUMBER(VALUE(SUBSTITUTE($I34,"-",""))), IFERROR(SEARCH("-",$I34),0)&gt;0)),1001,0),3)</f>
        <v>1001</v>
      </c>
      <c r="B34" s="99"/>
      <c r="C34" s="118"/>
      <c r="D34" s="119">
        <v>8</v>
      </c>
      <c r="E34" s="94" t="s">
        <v>57</v>
      </c>
      <c r="I34" s="49"/>
      <c r="J34" s="49"/>
      <c r="K34" s="49"/>
      <c r="L34" s="49"/>
      <c r="M34" s="49"/>
      <c r="O34" s="131" t="s">
        <v>58</v>
      </c>
      <c r="P34" s="1"/>
      <c r="Q34" s="94" t="s">
        <v>59</v>
      </c>
      <c r="Y34" s="125"/>
      <c r="Z34" s="123"/>
    </row>
    <row r="35" spans="1:27" ht="20.100000000000001" customHeight="1" x14ac:dyDescent="0.15">
      <c r="A35" s="99"/>
      <c r="B35" s="99"/>
      <c r="C35" s="127"/>
      <c r="D35" s="124"/>
      <c r="E35" s="124"/>
      <c r="F35" s="124"/>
      <c r="G35" s="124"/>
      <c r="H35" s="124"/>
      <c r="I35" s="121"/>
      <c r="J35" s="126" t="s">
        <v>60</v>
      </c>
      <c r="K35" s="125"/>
      <c r="L35" s="125"/>
      <c r="M35" s="125"/>
      <c r="N35" s="125"/>
      <c r="O35" s="125"/>
      <c r="P35" s="125"/>
      <c r="Q35" s="125"/>
      <c r="R35" s="125"/>
      <c r="S35" s="125"/>
      <c r="T35" s="125"/>
      <c r="U35" s="125"/>
      <c r="V35" s="125"/>
      <c r="W35" s="125"/>
      <c r="X35" s="125"/>
      <c r="Y35" s="125"/>
      <c r="Z35" s="123"/>
    </row>
    <row r="36" spans="1:27" ht="20.100000000000001" customHeight="1" x14ac:dyDescent="0.15">
      <c r="A36" s="99">
        <f>IFERROR(IF(AND(TRIM($I36)&lt;&gt;"", NOT(AND(ISNUMBER(VALUE(SUBSTITUTE($I36,"-",""))), IFERROR(SEARCH("-",$I36),0)&gt;0))),1001,0),3)</f>
        <v>0</v>
      </c>
      <c r="B36" s="99"/>
      <c r="C36" s="118"/>
      <c r="D36" s="119">
        <v>9</v>
      </c>
      <c r="E36" s="94" t="s">
        <v>61</v>
      </c>
      <c r="I36" s="49"/>
      <c r="J36" s="49"/>
      <c r="K36" s="49"/>
      <c r="L36" s="49"/>
      <c r="M36" s="49"/>
      <c r="N36" s="125"/>
      <c r="O36" s="125"/>
      <c r="P36" s="125"/>
      <c r="Q36" s="125"/>
      <c r="R36" s="125"/>
      <c r="S36" s="125"/>
      <c r="T36" s="125"/>
      <c r="U36" s="125"/>
      <c r="V36" s="125"/>
      <c r="W36" s="125"/>
      <c r="X36" s="125"/>
      <c r="Y36" s="125"/>
      <c r="Z36" s="123"/>
    </row>
    <row r="37" spans="1:27" ht="20.100000000000001" customHeight="1" x14ac:dyDescent="0.15">
      <c r="A37" s="99"/>
      <c r="B37" s="99"/>
      <c r="C37" s="127"/>
      <c r="D37" s="124"/>
      <c r="E37" s="124"/>
      <c r="F37" s="124"/>
      <c r="G37" s="124"/>
      <c r="H37" s="124"/>
      <c r="I37" s="121"/>
      <c r="J37" s="126" t="s">
        <v>60</v>
      </c>
      <c r="K37" s="125"/>
      <c r="L37" s="125"/>
      <c r="M37" s="125"/>
      <c r="N37" s="125"/>
      <c r="O37" s="125"/>
      <c r="P37" s="125"/>
      <c r="Q37" s="125"/>
      <c r="R37" s="125"/>
      <c r="S37" s="125"/>
      <c r="T37" s="125"/>
      <c r="U37" s="125"/>
      <c r="V37" s="125"/>
      <c r="W37" s="125"/>
      <c r="X37" s="125"/>
      <c r="Y37" s="125"/>
      <c r="Z37" s="123"/>
    </row>
    <row r="38" spans="1:27" ht="20.100000000000001" customHeight="1" x14ac:dyDescent="0.15">
      <c r="A38" s="99">
        <f>IFERROR(IF(AND(TRIM($I38)&lt;&gt;"", NOT(IFERROR(SEARCH("@",$I38),0)&gt;0)),1001,0),3)</f>
        <v>0</v>
      </c>
      <c r="B38" s="99"/>
      <c r="C38" s="127"/>
      <c r="D38" s="119">
        <v>10</v>
      </c>
      <c r="E38" s="94" t="s">
        <v>62</v>
      </c>
      <c r="I38" s="49"/>
      <c r="J38" s="49"/>
      <c r="K38" s="49"/>
      <c r="L38" s="49"/>
      <c r="M38" s="49"/>
      <c r="N38" s="49"/>
      <c r="O38" s="49"/>
      <c r="P38" s="49"/>
      <c r="Q38" s="74"/>
      <c r="R38" s="49"/>
      <c r="S38" s="49"/>
      <c r="T38" s="49"/>
      <c r="U38" s="49"/>
      <c r="V38" s="49"/>
      <c r="W38" s="49"/>
      <c r="X38" s="49"/>
      <c r="Y38" s="49"/>
      <c r="Z38" s="123"/>
    </row>
    <row r="39" spans="1:27" ht="20.100000000000001" customHeight="1" x14ac:dyDescent="0.15">
      <c r="A39" s="99"/>
      <c r="B39" s="99"/>
      <c r="C39" s="127"/>
      <c r="D39" s="119"/>
      <c r="I39" s="121"/>
      <c r="J39" s="132" t="s">
        <v>108</v>
      </c>
      <c r="K39" s="133"/>
      <c r="L39" s="126"/>
      <c r="M39" s="126"/>
      <c r="N39" s="126"/>
      <c r="O39" s="126"/>
      <c r="P39" s="126"/>
      <c r="Q39" s="134"/>
      <c r="R39" s="126"/>
      <c r="S39" s="126"/>
      <c r="T39" s="126"/>
      <c r="U39" s="126"/>
      <c r="V39" s="126"/>
      <c r="W39" s="126"/>
      <c r="X39" s="126"/>
      <c r="Y39" s="126"/>
      <c r="Z39" s="124"/>
      <c r="AA39" s="135"/>
    </row>
    <row r="40" spans="1:27" ht="20.100000000000001" customHeight="1" x14ac:dyDescent="0.15">
      <c r="A40" s="99">
        <f>IFERROR(IF(AND($I40&lt;&gt;"一致する", $I40&lt;&gt;"一致しない"),1001,0),3)</f>
        <v>0</v>
      </c>
      <c r="B40" s="99"/>
      <c r="C40" s="118"/>
      <c r="D40" s="119">
        <v>11</v>
      </c>
      <c r="E40" s="94" t="s">
        <v>63</v>
      </c>
      <c r="I40" s="49" t="s">
        <v>64</v>
      </c>
      <c r="J40" s="49"/>
      <c r="K40" s="49"/>
      <c r="L40" s="49"/>
      <c r="M40" s="49"/>
      <c r="N40" s="124"/>
      <c r="O40" s="124"/>
      <c r="P40" s="124"/>
      <c r="Q40" s="124"/>
      <c r="R40" s="124"/>
      <c r="S40" s="124"/>
      <c r="T40" s="124"/>
      <c r="U40" s="124"/>
      <c r="V40" s="124"/>
      <c r="W40" s="124"/>
      <c r="X40" s="124"/>
      <c r="Y40" s="124"/>
      <c r="Z40" s="123"/>
      <c r="AA40" s="124"/>
    </row>
    <row r="41" spans="1:27" ht="20.100000000000001" customHeight="1" x14ac:dyDescent="0.15">
      <c r="A41" s="99"/>
      <c r="B41" s="99"/>
      <c r="C41" s="127"/>
      <c r="D41" s="124"/>
      <c r="E41" s="124"/>
      <c r="F41" s="124"/>
      <c r="G41" s="124"/>
      <c r="H41" s="124"/>
      <c r="I41" s="130"/>
      <c r="J41" s="136" t="s">
        <v>100</v>
      </c>
      <c r="K41" s="126"/>
      <c r="L41" s="126"/>
      <c r="M41" s="126"/>
      <c r="N41" s="126"/>
      <c r="O41" s="126"/>
      <c r="P41" s="126"/>
      <c r="Q41" s="126"/>
      <c r="R41" s="126"/>
      <c r="S41" s="126"/>
      <c r="T41" s="126"/>
      <c r="U41" s="126"/>
      <c r="V41" s="126"/>
      <c r="W41" s="126"/>
      <c r="X41" s="126"/>
      <c r="Y41" s="126"/>
      <c r="Z41" s="137"/>
      <c r="AA41" s="124"/>
    </row>
    <row r="42" spans="1:27" ht="20.100000000000001" customHeight="1" x14ac:dyDescent="0.15">
      <c r="A42" s="99"/>
      <c r="B42" s="99"/>
      <c r="C42" s="138"/>
      <c r="D42" s="139"/>
      <c r="E42" s="139"/>
      <c r="F42" s="139"/>
      <c r="G42" s="139"/>
      <c r="H42" s="139"/>
      <c r="I42" s="140"/>
      <c r="J42" s="140"/>
      <c r="K42" s="141"/>
      <c r="L42" s="140"/>
      <c r="M42" s="140"/>
      <c r="N42" s="140"/>
      <c r="O42" s="140"/>
      <c r="P42" s="140"/>
      <c r="Q42" s="140"/>
      <c r="R42" s="140"/>
      <c r="S42" s="140"/>
      <c r="T42" s="140"/>
      <c r="U42" s="140"/>
      <c r="V42" s="140"/>
      <c r="W42" s="140"/>
      <c r="X42" s="140"/>
      <c r="Y42" s="140"/>
      <c r="Z42" s="142"/>
    </row>
    <row r="43" spans="1:27" ht="15" customHeight="1" x14ac:dyDescent="0.15">
      <c r="A43" s="99"/>
      <c r="B43" s="99"/>
      <c r="C43" s="124"/>
      <c r="D43" s="124"/>
      <c r="E43" s="124"/>
      <c r="F43" s="124"/>
      <c r="G43" s="124"/>
      <c r="H43" s="124"/>
      <c r="I43" s="143"/>
      <c r="J43" s="144"/>
      <c r="K43" s="144"/>
      <c r="L43" s="144"/>
      <c r="M43" s="144"/>
      <c r="N43" s="144"/>
      <c r="O43" s="144"/>
      <c r="P43" s="144"/>
      <c r="Q43" s="144"/>
      <c r="R43" s="144"/>
      <c r="S43" s="144"/>
      <c r="T43" s="144"/>
      <c r="U43" s="144"/>
      <c r="V43" s="144"/>
      <c r="W43" s="144"/>
      <c r="X43" s="144"/>
      <c r="Y43" s="144"/>
      <c r="Z43" s="124"/>
    </row>
    <row r="44" spans="1:27" ht="15.75" hidden="1" customHeight="1" x14ac:dyDescent="0.15">
      <c r="A44" s="99"/>
      <c r="B44" s="99"/>
      <c r="C44" s="124"/>
      <c r="D44" s="124"/>
      <c r="E44" s="124"/>
      <c r="F44" s="124"/>
      <c r="G44" s="124"/>
      <c r="H44" s="124"/>
      <c r="I44" s="144"/>
      <c r="J44" s="124"/>
      <c r="K44" s="124"/>
      <c r="L44" s="124"/>
      <c r="M44" s="124"/>
      <c r="N44" s="124"/>
      <c r="O44" s="124"/>
      <c r="P44" s="124"/>
      <c r="Q44" s="124"/>
      <c r="R44" s="124"/>
      <c r="S44" s="124"/>
      <c r="T44" s="124"/>
      <c r="U44" s="124"/>
      <c r="V44" s="124"/>
      <c r="W44" s="124"/>
      <c r="X44" s="124"/>
      <c r="Y44" s="124"/>
      <c r="Z44" s="124"/>
    </row>
    <row r="45" spans="1:27" ht="15.75" hidden="1" customHeight="1" x14ac:dyDescent="0.15">
      <c r="A45" s="99"/>
      <c r="B45" s="99"/>
      <c r="C45" s="124"/>
      <c r="D45" s="124"/>
      <c r="E45" s="124"/>
      <c r="F45" s="124"/>
      <c r="G45" s="124"/>
      <c r="H45" s="124"/>
      <c r="I45" s="144"/>
      <c r="J45" s="124"/>
      <c r="K45" s="124"/>
      <c r="L45" s="124"/>
      <c r="M45" s="124"/>
      <c r="N45" s="124"/>
      <c r="O45" s="124"/>
      <c r="P45" s="124"/>
      <c r="Q45" s="124"/>
      <c r="R45" s="124"/>
      <c r="S45" s="124"/>
      <c r="T45" s="124"/>
      <c r="U45" s="124"/>
      <c r="V45" s="124"/>
      <c r="W45" s="124"/>
      <c r="X45" s="124"/>
      <c r="Y45" s="124"/>
      <c r="Z45" s="124"/>
    </row>
    <row r="46" spans="1:27" ht="15.75" hidden="1" customHeight="1" x14ac:dyDescent="0.15">
      <c r="A46" s="99"/>
      <c r="B46" s="99"/>
      <c r="C46" s="124"/>
      <c r="D46" s="124"/>
      <c r="E46" s="124"/>
      <c r="F46" s="124"/>
      <c r="G46" s="124"/>
      <c r="H46" s="124"/>
      <c r="I46" s="144"/>
      <c r="J46" s="124"/>
      <c r="K46" s="124"/>
      <c r="L46" s="124"/>
      <c r="M46" s="124"/>
      <c r="N46" s="124"/>
      <c r="O46" s="124"/>
      <c r="P46" s="124"/>
      <c r="Q46" s="124"/>
      <c r="R46" s="124"/>
      <c r="S46" s="124"/>
      <c r="T46" s="124"/>
      <c r="U46" s="124"/>
      <c r="V46" s="124"/>
      <c r="W46" s="124"/>
      <c r="X46" s="124"/>
      <c r="Y46" s="124"/>
      <c r="Z46" s="124"/>
    </row>
    <row r="47" spans="1:27" ht="15.75" hidden="1" customHeight="1" x14ac:dyDescent="0.15">
      <c r="A47" s="99"/>
      <c r="B47" s="99"/>
      <c r="C47" s="124"/>
      <c r="D47" s="124"/>
      <c r="E47" s="124"/>
      <c r="F47" s="124"/>
      <c r="G47" s="124"/>
      <c r="H47" s="124"/>
      <c r="I47" s="144"/>
      <c r="J47" s="124"/>
      <c r="K47" s="124"/>
      <c r="L47" s="124"/>
      <c r="M47" s="124"/>
      <c r="N47" s="124"/>
      <c r="O47" s="124"/>
      <c r="P47" s="124"/>
      <c r="Q47" s="124"/>
      <c r="R47" s="124"/>
      <c r="S47" s="124"/>
      <c r="T47" s="124"/>
      <c r="U47" s="124"/>
      <c r="V47" s="124"/>
      <c r="W47" s="124"/>
      <c r="X47" s="124"/>
      <c r="Y47" s="124"/>
      <c r="Z47" s="124"/>
    </row>
    <row r="48" spans="1:27" ht="15.75" hidden="1" customHeight="1" x14ac:dyDescent="0.15">
      <c r="A48" s="99"/>
      <c r="B48" s="99"/>
      <c r="C48" s="124"/>
      <c r="D48" s="124"/>
      <c r="E48" s="124"/>
      <c r="F48" s="124"/>
      <c r="G48" s="124"/>
      <c r="H48" s="124"/>
      <c r="I48" s="144"/>
      <c r="J48" s="124"/>
      <c r="K48" s="124"/>
      <c r="L48" s="124"/>
      <c r="M48" s="124"/>
      <c r="N48" s="124"/>
      <c r="O48" s="124"/>
      <c r="P48" s="124"/>
      <c r="Q48" s="124"/>
      <c r="R48" s="124"/>
      <c r="S48" s="124"/>
      <c r="T48" s="124"/>
      <c r="U48" s="124"/>
      <c r="V48" s="124"/>
      <c r="W48" s="124"/>
      <c r="X48" s="124"/>
      <c r="Y48" s="124"/>
      <c r="Z48" s="124"/>
    </row>
    <row r="49" spans="1:26" ht="15.75" hidden="1" customHeight="1" x14ac:dyDescent="0.15">
      <c r="A49" s="99"/>
      <c r="B49" s="99"/>
      <c r="C49" s="124"/>
      <c r="D49" s="124"/>
      <c r="E49" s="124"/>
      <c r="F49" s="124"/>
      <c r="G49" s="124"/>
      <c r="H49" s="124"/>
      <c r="I49" s="144"/>
      <c r="J49" s="124"/>
      <c r="K49" s="124"/>
      <c r="L49" s="124"/>
      <c r="M49" s="124"/>
      <c r="N49" s="124"/>
      <c r="O49" s="124"/>
      <c r="P49" s="124"/>
      <c r="Q49" s="124"/>
      <c r="R49" s="124"/>
      <c r="S49" s="124"/>
      <c r="T49" s="124"/>
      <c r="U49" s="124"/>
      <c r="V49" s="124"/>
      <c r="W49" s="124"/>
      <c r="X49" s="124"/>
      <c r="Y49" s="124"/>
      <c r="Z49" s="124"/>
    </row>
    <row r="50" spans="1:26" ht="15.75" hidden="1" customHeight="1" x14ac:dyDescent="0.15">
      <c r="A50" s="99"/>
      <c r="B50" s="99"/>
      <c r="C50" s="124"/>
      <c r="D50" s="124"/>
      <c r="E50" s="124"/>
      <c r="F50" s="124"/>
      <c r="G50" s="124"/>
      <c r="H50" s="124"/>
      <c r="I50" s="144"/>
      <c r="J50" s="124"/>
      <c r="K50" s="124"/>
      <c r="L50" s="124"/>
      <c r="M50" s="124"/>
      <c r="N50" s="124"/>
      <c r="O50" s="124"/>
      <c r="P50" s="124"/>
      <c r="Q50" s="124"/>
      <c r="R50" s="124"/>
      <c r="S50" s="124"/>
      <c r="T50" s="124"/>
      <c r="U50" s="124"/>
      <c r="V50" s="124"/>
      <c r="W50" s="124"/>
      <c r="X50" s="124"/>
      <c r="Y50" s="124"/>
      <c r="Z50" s="124"/>
    </row>
    <row r="51" spans="1:26" ht="15.75" hidden="1" customHeight="1" x14ac:dyDescent="0.15">
      <c r="A51" s="99"/>
      <c r="B51" s="99"/>
      <c r="C51" s="124"/>
      <c r="D51" s="124"/>
      <c r="E51" s="124"/>
      <c r="F51" s="124"/>
      <c r="G51" s="124"/>
      <c r="H51" s="124"/>
      <c r="I51" s="144"/>
      <c r="J51" s="124"/>
      <c r="K51" s="124"/>
      <c r="L51" s="124"/>
      <c r="M51" s="124"/>
      <c r="N51" s="124"/>
      <c r="O51" s="124"/>
      <c r="P51" s="124"/>
      <c r="Q51" s="124"/>
      <c r="R51" s="124"/>
      <c r="S51" s="124"/>
      <c r="T51" s="124"/>
      <c r="U51" s="124"/>
      <c r="V51" s="124"/>
      <c r="W51" s="124"/>
      <c r="X51" s="124"/>
      <c r="Y51" s="124"/>
      <c r="Z51" s="124"/>
    </row>
    <row r="52" spans="1:26" ht="15.75" hidden="1" customHeight="1" x14ac:dyDescent="0.15">
      <c r="A52" s="99"/>
      <c r="B52" s="99"/>
      <c r="C52" s="124"/>
      <c r="D52" s="124"/>
      <c r="E52" s="124"/>
      <c r="F52" s="124"/>
      <c r="G52" s="124"/>
      <c r="H52" s="124"/>
      <c r="I52" s="144"/>
      <c r="J52" s="124"/>
      <c r="K52" s="124"/>
      <c r="L52" s="124"/>
      <c r="M52" s="124"/>
      <c r="N52" s="124"/>
      <c r="O52" s="124"/>
      <c r="P52" s="124"/>
      <c r="Q52" s="124"/>
      <c r="R52" s="124"/>
      <c r="S52" s="124"/>
      <c r="T52" s="124"/>
      <c r="U52" s="124"/>
      <c r="V52" s="124"/>
      <c r="W52" s="124"/>
      <c r="X52" s="124"/>
      <c r="Y52" s="124"/>
      <c r="Z52" s="124"/>
    </row>
    <row r="53" spans="1:26" ht="15.75" hidden="1" customHeight="1" x14ac:dyDescent="0.15">
      <c r="A53" s="99"/>
      <c r="B53" s="99"/>
      <c r="C53" s="124"/>
      <c r="D53" s="124"/>
      <c r="E53" s="124"/>
      <c r="F53" s="124"/>
      <c r="G53" s="124"/>
      <c r="H53" s="124"/>
      <c r="I53" s="144"/>
      <c r="J53" s="124"/>
      <c r="K53" s="124"/>
      <c r="L53" s="124"/>
      <c r="M53" s="124"/>
      <c r="N53" s="124"/>
      <c r="O53" s="124"/>
      <c r="P53" s="124"/>
      <c r="Q53" s="124"/>
      <c r="R53" s="124"/>
      <c r="S53" s="124"/>
      <c r="T53" s="124"/>
      <c r="U53" s="124"/>
      <c r="V53" s="124"/>
      <c r="W53" s="124"/>
      <c r="X53" s="124"/>
      <c r="Y53" s="124"/>
      <c r="Z53" s="124"/>
    </row>
    <row r="54" spans="1:26" ht="15.75" hidden="1" customHeight="1" x14ac:dyDescent="0.15">
      <c r="A54" s="99"/>
      <c r="B54" s="99"/>
      <c r="C54" s="124"/>
      <c r="D54" s="124"/>
      <c r="E54" s="124"/>
      <c r="F54" s="124"/>
      <c r="G54" s="124"/>
      <c r="H54" s="124"/>
      <c r="I54" s="144"/>
      <c r="J54" s="124"/>
      <c r="K54" s="124"/>
      <c r="L54" s="124"/>
      <c r="M54" s="124"/>
      <c r="N54" s="124"/>
      <c r="O54" s="124"/>
      <c r="P54" s="124"/>
      <c r="Q54" s="124"/>
      <c r="R54" s="124"/>
      <c r="S54" s="124"/>
      <c r="T54" s="124"/>
      <c r="U54" s="124"/>
      <c r="V54" s="124"/>
      <c r="W54" s="124"/>
      <c r="X54" s="124"/>
      <c r="Y54" s="124"/>
      <c r="Z54" s="124"/>
    </row>
    <row r="55" spans="1:26" ht="15.75" hidden="1" customHeight="1" x14ac:dyDescent="0.15">
      <c r="A55" s="99"/>
      <c r="B55" s="99"/>
      <c r="C55" s="124"/>
      <c r="D55" s="124"/>
      <c r="E55" s="124"/>
      <c r="F55" s="124"/>
      <c r="G55" s="124"/>
      <c r="H55" s="124"/>
      <c r="I55" s="144"/>
      <c r="J55" s="124"/>
      <c r="K55" s="124"/>
      <c r="L55" s="124"/>
      <c r="M55" s="124"/>
      <c r="N55" s="124"/>
      <c r="O55" s="124"/>
      <c r="P55" s="124"/>
      <c r="Q55" s="124"/>
      <c r="R55" s="124"/>
      <c r="S55" s="124"/>
      <c r="T55" s="124"/>
      <c r="U55" s="124"/>
      <c r="V55" s="124"/>
      <c r="W55" s="124"/>
      <c r="X55" s="124"/>
      <c r="Y55" s="124"/>
      <c r="Z55" s="124"/>
    </row>
    <row r="56" spans="1:26" ht="15.75" hidden="1" customHeight="1" x14ac:dyDescent="0.15">
      <c r="A56" s="99"/>
      <c r="B56" s="99"/>
      <c r="C56" s="124"/>
      <c r="D56" s="124"/>
      <c r="E56" s="124"/>
      <c r="F56" s="124"/>
      <c r="G56" s="124"/>
      <c r="H56" s="124"/>
      <c r="I56" s="144"/>
      <c r="J56" s="124"/>
      <c r="K56" s="124"/>
      <c r="L56" s="124"/>
      <c r="M56" s="124"/>
      <c r="N56" s="124"/>
      <c r="O56" s="124"/>
      <c r="P56" s="124"/>
      <c r="Q56" s="124"/>
      <c r="R56" s="124"/>
      <c r="S56" s="124"/>
      <c r="T56" s="124"/>
      <c r="U56" s="124"/>
      <c r="V56" s="124"/>
      <c r="W56" s="124"/>
      <c r="X56" s="124"/>
      <c r="Y56" s="124"/>
      <c r="Z56" s="124"/>
    </row>
    <row r="57" spans="1:26" ht="15.75" hidden="1" customHeight="1" x14ac:dyDescent="0.15">
      <c r="A57" s="99"/>
      <c r="B57" s="99"/>
      <c r="C57" s="124"/>
      <c r="D57" s="124"/>
      <c r="E57" s="124"/>
      <c r="F57" s="124"/>
      <c r="G57" s="124"/>
      <c r="H57" s="124"/>
      <c r="I57" s="144"/>
      <c r="J57" s="124"/>
      <c r="K57" s="124"/>
      <c r="L57" s="124"/>
      <c r="M57" s="124"/>
      <c r="N57" s="124"/>
      <c r="O57" s="124"/>
      <c r="P57" s="124"/>
      <c r="Q57" s="124"/>
      <c r="R57" s="124"/>
      <c r="S57" s="124"/>
      <c r="T57" s="124"/>
      <c r="U57" s="124"/>
      <c r="V57" s="124"/>
      <c r="W57" s="124"/>
      <c r="X57" s="124"/>
      <c r="Y57" s="124"/>
      <c r="Z57" s="124"/>
    </row>
    <row r="58" spans="1:26" ht="15.75" hidden="1" customHeight="1" x14ac:dyDescent="0.15">
      <c r="A58" s="99"/>
      <c r="B58" s="99"/>
      <c r="C58" s="124"/>
      <c r="D58" s="124"/>
      <c r="E58" s="124"/>
      <c r="F58" s="124"/>
      <c r="G58" s="124"/>
      <c r="H58" s="124"/>
      <c r="I58" s="144"/>
      <c r="J58" s="124"/>
      <c r="K58" s="124"/>
      <c r="L58" s="124"/>
      <c r="M58" s="124"/>
      <c r="N58" s="124"/>
      <c r="O58" s="124"/>
      <c r="P58" s="124"/>
      <c r="Q58" s="124"/>
      <c r="R58" s="124"/>
      <c r="S58" s="124"/>
      <c r="T58" s="124"/>
      <c r="U58" s="124"/>
      <c r="V58" s="124"/>
      <c r="W58" s="124"/>
      <c r="X58" s="124"/>
      <c r="Y58" s="124"/>
      <c r="Z58" s="124"/>
    </row>
    <row r="59" spans="1:26" ht="15" customHeight="1" x14ac:dyDescent="0.15">
      <c r="A59" s="99"/>
      <c r="B59" s="99"/>
      <c r="C59" s="124"/>
      <c r="D59" s="124"/>
      <c r="E59" s="124"/>
      <c r="F59" s="124"/>
      <c r="G59" s="124"/>
      <c r="H59" s="124"/>
      <c r="I59" s="144"/>
      <c r="J59" s="124"/>
      <c r="K59" s="124"/>
      <c r="L59" s="124"/>
      <c r="M59" s="124"/>
      <c r="N59" s="124"/>
      <c r="O59" s="124"/>
      <c r="P59" s="124"/>
      <c r="Q59" s="124"/>
      <c r="R59" s="124"/>
      <c r="S59" s="124"/>
      <c r="T59" s="124"/>
      <c r="U59" s="124"/>
      <c r="V59" s="124"/>
      <c r="W59" s="124"/>
      <c r="X59" s="124"/>
      <c r="Y59" s="124"/>
      <c r="Z59" s="124"/>
    </row>
    <row r="60" spans="1:26" ht="20.100000000000001" customHeight="1" x14ac:dyDescent="0.15">
      <c r="A60" s="99"/>
      <c r="B60" s="99"/>
      <c r="C60" s="111" t="s">
        <v>65</v>
      </c>
      <c r="D60" s="112"/>
      <c r="E60" s="112"/>
      <c r="F60" s="112"/>
      <c r="G60" s="112"/>
      <c r="H60" s="113"/>
      <c r="I60" s="145"/>
    </row>
    <row r="61" spans="1:26" ht="15" customHeight="1" x14ac:dyDescent="0.15">
      <c r="A61" s="99"/>
      <c r="B61" s="99"/>
      <c r="C61" s="114"/>
      <c r="D61" s="115"/>
      <c r="E61" s="115"/>
      <c r="F61" s="115"/>
      <c r="G61" s="115"/>
      <c r="H61" s="115"/>
      <c r="I61" s="116"/>
      <c r="J61" s="116"/>
      <c r="K61" s="116"/>
      <c r="L61" s="116"/>
      <c r="M61" s="116"/>
      <c r="N61" s="116"/>
      <c r="O61" s="116"/>
      <c r="P61" s="116"/>
      <c r="Q61" s="116"/>
      <c r="R61" s="116"/>
      <c r="S61" s="116"/>
      <c r="T61" s="116"/>
      <c r="U61" s="116"/>
      <c r="V61" s="116"/>
      <c r="W61" s="116"/>
      <c r="X61" s="116"/>
      <c r="Y61" s="116"/>
      <c r="Z61" s="117"/>
    </row>
    <row r="62" spans="1:26" ht="20.100000000000001" customHeight="1" x14ac:dyDescent="0.15">
      <c r="A62" s="99"/>
      <c r="B62" s="99"/>
      <c r="C62" s="114"/>
      <c r="D62" s="146" t="s">
        <v>66</v>
      </c>
      <c r="E62" s="146"/>
      <c r="F62" s="146"/>
      <c r="G62" s="146"/>
      <c r="H62" s="146"/>
      <c r="I62" s="146"/>
      <c r="J62" s="146"/>
      <c r="K62" s="146"/>
      <c r="L62" s="146"/>
      <c r="M62" s="146"/>
      <c r="N62" s="146"/>
      <c r="O62" s="146"/>
      <c r="P62" s="146"/>
      <c r="Q62" s="146"/>
      <c r="R62" s="146"/>
      <c r="S62" s="146"/>
      <c r="T62" s="146"/>
      <c r="U62" s="146"/>
      <c r="V62" s="146"/>
      <c r="W62" s="146"/>
      <c r="X62" s="146"/>
      <c r="Y62" s="146"/>
      <c r="Z62" s="123"/>
    </row>
    <row r="63" spans="1:26" ht="20.100000000000001" customHeight="1" x14ac:dyDescent="0.15">
      <c r="A63" s="99">
        <f>IFERROR(IF(AND($I63&lt;&gt;"しない", $I63&lt;&gt;"する"),1001,0),3)</f>
        <v>1001</v>
      </c>
      <c r="B63" s="99"/>
      <c r="C63" s="118"/>
      <c r="D63" s="119">
        <v>1</v>
      </c>
      <c r="E63" s="124" t="s">
        <v>67</v>
      </c>
      <c r="F63" s="124"/>
      <c r="G63" s="124"/>
      <c r="H63" s="124"/>
      <c r="I63" s="49"/>
      <c r="J63" s="49"/>
      <c r="K63" s="49"/>
      <c r="L63" s="49"/>
      <c r="M63" s="49"/>
      <c r="N63" s="124"/>
      <c r="O63" s="124"/>
      <c r="P63" s="124"/>
      <c r="Q63" s="124"/>
      <c r="R63" s="124"/>
      <c r="S63" s="124"/>
      <c r="T63" s="124"/>
      <c r="U63" s="124"/>
      <c r="V63" s="124"/>
      <c r="W63" s="124"/>
      <c r="X63" s="124"/>
      <c r="Y63" s="124"/>
      <c r="Z63" s="123"/>
    </row>
    <row r="64" spans="1:26" ht="20.100000000000001" customHeight="1" x14ac:dyDescent="0.15">
      <c r="A64" s="99"/>
      <c r="B64" s="99"/>
      <c r="C64" s="118"/>
      <c r="D64" s="124"/>
      <c r="E64" s="124"/>
      <c r="F64" s="124"/>
      <c r="G64" s="124"/>
      <c r="H64" s="124"/>
      <c r="I64" s="130"/>
      <c r="J64" s="126" t="s">
        <v>16</v>
      </c>
      <c r="K64" s="125"/>
      <c r="L64" s="125"/>
      <c r="M64" s="125"/>
      <c r="N64" s="125"/>
      <c r="O64" s="125"/>
      <c r="P64" s="125"/>
      <c r="Q64" s="125"/>
      <c r="R64" s="125"/>
      <c r="S64" s="125"/>
      <c r="T64" s="125"/>
      <c r="U64" s="125"/>
      <c r="V64" s="125"/>
      <c r="W64" s="125"/>
      <c r="X64" s="125"/>
      <c r="Y64" s="125"/>
      <c r="Z64" s="123"/>
    </row>
    <row r="65" spans="1:26" ht="20.100000000000001" hidden="1" customHeight="1" x14ac:dyDescent="0.15">
      <c r="A65" s="99"/>
      <c r="B65" s="99"/>
      <c r="C65" s="118"/>
      <c r="D65" s="124"/>
      <c r="E65" s="124"/>
      <c r="F65" s="124"/>
      <c r="G65" s="124"/>
      <c r="H65" s="124"/>
      <c r="I65" s="130"/>
      <c r="J65" s="125"/>
      <c r="K65" s="125"/>
      <c r="L65" s="125"/>
      <c r="M65" s="125"/>
      <c r="N65" s="125"/>
      <c r="O65" s="125"/>
      <c r="P65" s="125"/>
      <c r="Q65" s="125"/>
      <c r="R65" s="125"/>
      <c r="S65" s="125"/>
      <c r="T65" s="125"/>
      <c r="U65" s="125"/>
      <c r="V65" s="125"/>
      <c r="W65" s="125"/>
      <c r="X65" s="125"/>
      <c r="Y65" s="125"/>
      <c r="Z65" s="123"/>
    </row>
    <row r="66" spans="1:26" ht="20.100000000000001" hidden="1" customHeight="1" x14ac:dyDescent="0.15">
      <c r="A66" s="99"/>
      <c r="B66" s="99"/>
      <c r="C66" s="118"/>
      <c r="D66" s="124"/>
      <c r="E66" s="124"/>
      <c r="F66" s="124"/>
      <c r="G66" s="124"/>
      <c r="H66" s="124"/>
      <c r="I66" s="130"/>
      <c r="J66" s="125"/>
      <c r="K66" s="125"/>
      <c r="L66" s="125"/>
      <c r="M66" s="125"/>
      <c r="N66" s="125"/>
      <c r="O66" s="125"/>
      <c r="P66" s="125"/>
      <c r="Q66" s="125"/>
      <c r="R66" s="125"/>
      <c r="S66" s="125"/>
      <c r="T66" s="125"/>
      <c r="U66" s="125"/>
      <c r="V66" s="125"/>
      <c r="W66" s="125"/>
      <c r="X66" s="125"/>
      <c r="Y66" s="125"/>
      <c r="Z66" s="123"/>
    </row>
    <row r="67" spans="1:26" ht="20.100000000000001" hidden="1" customHeight="1" x14ac:dyDescent="0.15">
      <c r="A67" s="99"/>
      <c r="B67" s="99"/>
      <c r="C67" s="118"/>
      <c r="D67" s="124"/>
      <c r="E67" s="124"/>
      <c r="F67" s="124"/>
      <c r="G67" s="124"/>
      <c r="H67" s="124"/>
      <c r="I67" s="130"/>
      <c r="J67" s="125"/>
      <c r="K67" s="125"/>
      <c r="L67" s="125"/>
      <c r="M67" s="125"/>
      <c r="N67" s="125"/>
      <c r="O67" s="125"/>
      <c r="P67" s="125"/>
      <c r="Q67" s="125"/>
      <c r="R67" s="125"/>
      <c r="S67" s="125"/>
      <c r="T67" s="125"/>
      <c r="U67" s="125"/>
      <c r="V67" s="125"/>
      <c r="W67" s="125"/>
      <c r="X67" s="125"/>
      <c r="Y67" s="125"/>
      <c r="Z67" s="123"/>
    </row>
    <row r="68" spans="1:26" ht="20.100000000000001" hidden="1" customHeight="1" x14ac:dyDescent="0.15">
      <c r="A68" s="99"/>
      <c r="B68" s="99"/>
      <c r="C68" s="118"/>
      <c r="D68" s="124"/>
      <c r="E68" s="124"/>
      <c r="F68" s="124"/>
      <c r="G68" s="124"/>
      <c r="H68" s="124"/>
      <c r="I68" s="130"/>
      <c r="J68" s="125"/>
      <c r="K68" s="125"/>
      <c r="L68" s="125"/>
      <c r="M68" s="125"/>
      <c r="N68" s="125"/>
      <c r="O68" s="125"/>
      <c r="P68" s="125"/>
      <c r="Q68" s="125"/>
      <c r="R68" s="125"/>
      <c r="S68" s="125"/>
      <c r="T68" s="125"/>
      <c r="U68" s="125"/>
      <c r="V68" s="125"/>
      <c r="W68" s="125"/>
      <c r="X68" s="125"/>
      <c r="Y68" s="125"/>
      <c r="Z68" s="123"/>
    </row>
    <row r="69" spans="1:26" ht="20.100000000000001" customHeight="1" x14ac:dyDescent="0.15">
      <c r="A69" s="99">
        <f>IFERROR(IF(OR(AND($I63="する",TRIM($I69)=""),AND($I63="しない",NOT(ISBLANK($I69)))),1001,0),3)</f>
        <v>0</v>
      </c>
      <c r="B69" s="99"/>
      <c r="C69" s="118"/>
      <c r="D69" s="119">
        <v>2</v>
      </c>
      <c r="E69" s="94" t="s">
        <v>46</v>
      </c>
      <c r="I69" s="70"/>
      <c r="J69" s="71"/>
      <c r="K69" s="71"/>
      <c r="L69" s="71"/>
      <c r="M69" s="71"/>
      <c r="N69" s="124"/>
      <c r="O69" s="124"/>
      <c r="P69" s="124"/>
      <c r="Q69" s="124"/>
      <c r="R69" s="124"/>
      <c r="S69" s="124"/>
      <c r="T69" s="124"/>
      <c r="U69" s="124"/>
      <c r="V69" s="124"/>
      <c r="W69" s="124"/>
      <c r="X69" s="124"/>
      <c r="Y69" s="124"/>
      <c r="Z69" s="123"/>
    </row>
    <row r="70" spans="1:26" ht="20.100000000000001" customHeight="1" x14ac:dyDescent="0.15">
      <c r="A70" s="99"/>
      <c r="B70" s="99"/>
      <c r="C70" s="118"/>
      <c r="D70" s="119"/>
      <c r="E70" s="124"/>
      <c r="F70" s="124"/>
      <c r="G70" s="124"/>
      <c r="H70" s="124"/>
      <c r="I70" s="121"/>
      <c r="J70" s="126" t="s">
        <v>110</v>
      </c>
      <c r="K70" s="125"/>
      <c r="L70" s="125"/>
      <c r="M70" s="125"/>
      <c r="N70" s="125"/>
      <c r="O70" s="125"/>
      <c r="P70" s="125"/>
      <c r="Q70" s="125"/>
      <c r="R70" s="125"/>
      <c r="S70" s="125"/>
      <c r="T70" s="125"/>
      <c r="U70" s="125"/>
      <c r="V70" s="125"/>
      <c r="W70" s="125"/>
      <c r="X70" s="125"/>
      <c r="Y70" s="125"/>
      <c r="Z70" s="123"/>
    </row>
    <row r="71" spans="1:26" ht="20.100000000000001" customHeight="1" x14ac:dyDescent="0.15">
      <c r="A71" s="99">
        <f>IFERROR(IF(OR(AND($I63="する",AND($I71&lt;&gt;"", OR(ISERROR(FIND("@"&amp;LEFT($I71,3)&amp;"@", 都道府県3))=FALSE, ISERROR(FIND("@"&amp;LEFT($I71,4)&amp;"@",都道府県4))=FALSE))=FALSE),AND($I63="しない",NOT(ISBLANK($I71)))),1001,0),3)</f>
        <v>0</v>
      </c>
      <c r="B71" s="99"/>
      <c r="C71" s="118"/>
      <c r="D71" s="119">
        <v>3</v>
      </c>
      <c r="E71" s="94" t="s">
        <v>47</v>
      </c>
      <c r="I71" s="72"/>
      <c r="J71" s="72"/>
      <c r="K71" s="72"/>
      <c r="L71" s="72"/>
      <c r="M71" s="72"/>
      <c r="N71" s="72"/>
      <c r="O71" s="72"/>
      <c r="P71" s="72"/>
      <c r="Q71" s="73"/>
      <c r="R71" s="72"/>
      <c r="S71" s="72"/>
      <c r="T71" s="72"/>
      <c r="U71" s="72"/>
      <c r="V71" s="72"/>
      <c r="W71" s="72"/>
      <c r="X71" s="72"/>
      <c r="Y71" s="72"/>
      <c r="Z71" s="123"/>
    </row>
    <row r="72" spans="1:26" ht="45" customHeight="1" x14ac:dyDescent="0.15">
      <c r="A72" s="99"/>
      <c r="B72" s="99"/>
      <c r="C72" s="118"/>
      <c r="D72" s="119"/>
      <c r="E72" s="124"/>
      <c r="F72" s="124"/>
      <c r="G72" s="124"/>
      <c r="H72" s="124"/>
      <c r="I72" s="121"/>
      <c r="J72" s="147" t="s">
        <v>392</v>
      </c>
      <c r="K72" s="148"/>
      <c r="L72" s="148"/>
      <c r="M72" s="148"/>
      <c r="N72" s="148"/>
      <c r="O72" s="148"/>
      <c r="P72" s="148"/>
      <c r="Q72" s="148"/>
      <c r="R72" s="148"/>
      <c r="S72" s="148"/>
      <c r="T72" s="148"/>
      <c r="U72" s="148"/>
      <c r="V72" s="148"/>
      <c r="W72" s="148"/>
      <c r="X72" s="148"/>
      <c r="Y72" s="148"/>
      <c r="Z72" s="123"/>
    </row>
    <row r="73" spans="1:26" ht="20.100000000000001" customHeight="1" x14ac:dyDescent="0.15">
      <c r="A73" s="99">
        <f>IFERROR(IF(OR(AND($I63="する",TRIM($I73)=""),AND($I63="しない",NOT(ISBLANK($I73)))),1001,0),3)</f>
        <v>0</v>
      </c>
      <c r="B73" s="99"/>
      <c r="C73" s="118"/>
      <c r="D73" s="119">
        <v>4</v>
      </c>
      <c r="E73" s="94" t="s">
        <v>49</v>
      </c>
      <c r="I73" s="49"/>
      <c r="J73" s="49"/>
      <c r="K73" s="49"/>
      <c r="L73" s="49"/>
      <c r="M73" s="49"/>
      <c r="N73" s="49"/>
      <c r="O73" s="49"/>
      <c r="P73" s="49"/>
      <c r="Q73" s="69"/>
      <c r="R73" s="49"/>
      <c r="S73" s="49"/>
      <c r="T73" s="49"/>
      <c r="U73" s="49"/>
      <c r="V73" s="49"/>
      <c r="W73" s="49"/>
      <c r="X73" s="49"/>
      <c r="Y73" s="49"/>
      <c r="Z73" s="123"/>
    </row>
    <row r="74" spans="1:26" ht="30" customHeight="1" x14ac:dyDescent="0.15">
      <c r="A74" s="99"/>
      <c r="B74" s="99"/>
      <c r="C74" s="127"/>
      <c r="D74" s="124"/>
      <c r="I74" s="121"/>
      <c r="J74" s="147" t="s">
        <v>118</v>
      </c>
      <c r="K74" s="147"/>
      <c r="L74" s="147"/>
      <c r="M74" s="147"/>
      <c r="N74" s="147"/>
      <c r="O74" s="147"/>
      <c r="P74" s="147"/>
      <c r="Q74" s="147"/>
      <c r="R74" s="147"/>
      <c r="S74" s="147"/>
      <c r="T74" s="147"/>
      <c r="U74" s="147"/>
      <c r="V74" s="147"/>
      <c r="W74" s="147"/>
      <c r="X74" s="147"/>
      <c r="Y74" s="147"/>
      <c r="Z74" s="123"/>
    </row>
    <row r="75" spans="1:26" ht="20.100000000000001" customHeight="1" x14ac:dyDescent="0.15">
      <c r="A75" s="99">
        <f>IFERROR(IF(OR(AND($I63="する",TRIM($I75)=""),AND($I63="しない",NOT(ISBLANK($I75)))),1001,0),3)</f>
        <v>0</v>
      </c>
      <c r="B75" s="99"/>
      <c r="C75" s="118"/>
      <c r="D75" s="119">
        <v>5</v>
      </c>
      <c r="E75" s="94" t="s">
        <v>50</v>
      </c>
      <c r="I75" s="49"/>
      <c r="J75" s="49"/>
      <c r="K75" s="49"/>
      <c r="L75" s="49"/>
      <c r="M75" s="49"/>
      <c r="N75" s="49"/>
      <c r="O75" s="49"/>
      <c r="P75" s="49"/>
      <c r="Q75" s="49"/>
      <c r="R75" s="49"/>
      <c r="S75" s="49"/>
      <c r="T75" s="49"/>
      <c r="U75" s="49"/>
      <c r="V75" s="49"/>
      <c r="W75" s="49"/>
      <c r="X75" s="49"/>
      <c r="Y75" s="49"/>
      <c r="Z75" s="123"/>
    </row>
    <row r="76" spans="1:26" ht="30" customHeight="1" x14ac:dyDescent="0.15">
      <c r="A76" s="99"/>
      <c r="B76" s="99"/>
      <c r="C76" s="127"/>
      <c r="D76" s="124"/>
      <c r="E76" s="124"/>
      <c r="F76" s="124"/>
      <c r="G76" s="124"/>
      <c r="H76" s="124"/>
      <c r="I76" s="121"/>
      <c r="J76" s="147" t="s">
        <v>119</v>
      </c>
      <c r="K76" s="147"/>
      <c r="L76" s="147"/>
      <c r="M76" s="147"/>
      <c r="N76" s="147"/>
      <c r="O76" s="147"/>
      <c r="P76" s="147"/>
      <c r="Q76" s="147"/>
      <c r="R76" s="147"/>
      <c r="S76" s="147"/>
      <c r="T76" s="147"/>
      <c r="U76" s="147"/>
      <c r="V76" s="147"/>
      <c r="W76" s="147"/>
      <c r="X76" s="147"/>
      <c r="Y76" s="147"/>
      <c r="Z76" s="123"/>
    </row>
    <row r="77" spans="1:26" ht="20.100000000000001" customHeight="1" x14ac:dyDescent="0.15">
      <c r="A77" s="99">
        <f>IFERROR(IF(OR(AND($I63="する",TRIM($I77)=""),AND($I63="しない",NOT(ISBLANK($I77)))),1001,0),3)</f>
        <v>0</v>
      </c>
      <c r="B77" s="99"/>
      <c r="C77" s="118"/>
      <c r="D77" s="119">
        <v>6</v>
      </c>
      <c r="E77" s="94" t="s">
        <v>68</v>
      </c>
      <c r="I77" s="49"/>
      <c r="J77" s="49"/>
      <c r="K77" s="49"/>
      <c r="L77" s="49"/>
      <c r="M77" s="49"/>
      <c r="N77" s="49"/>
      <c r="O77" s="49"/>
      <c r="P77" s="49"/>
      <c r="Q77" s="49"/>
      <c r="R77" s="49"/>
      <c r="S77" s="49"/>
      <c r="T77" s="49"/>
      <c r="U77" s="49"/>
      <c r="V77" s="49"/>
      <c r="W77" s="49"/>
      <c r="X77" s="49"/>
      <c r="Y77" s="49"/>
      <c r="Z77" s="123"/>
    </row>
    <row r="78" spans="1:26" ht="20.100000000000001" customHeight="1" x14ac:dyDescent="0.15">
      <c r="A78" s="99"/>
      <c r="B78" s="99"/>
      <c r="C78" s="127"/>
      <c r="D78" s="124"/>
      <c r="E78" s="124"/>
      <c r="F78" s="124"/>
      <c r="G78" s="124"/>
      <c r="H78" s="124"/>
      <c r="I78" s="121"/>
      <c r="J78" s="136" t="s">
        <v>69</v>
      </c>
      <c r="K78" s="125"/>
      <c r="L78" s="125"/>
      <c r="M78" s="125"/>
      <c r="N78" s="125"/>
      <c r="O78" s="125"/>
      <c r="P78" s="125"/>
      <c r="Q78" s="125"/>
      <c r="R78" s="125"/>
      <c r="S78" s="125"/>
      <c r="T78" s="125"/>
      <c r="U78" s="125"/>
      <c r="V78" s="125"/>
      <c r="W78" s="125"/>
      <c r="X78" s="125"/>
      <c r="Y78" s="125"/>
      <c r="Z78" s="123"/>
    </row>
    <row r="79" spans="1:26" ht="20.100000000000001" customHeight="1" x14ac:dyDescent="0.15">
      <c r="A79" s="99">
        <f>IFERROR(IF(OR(AND($I63="する",OR(TRIM($I79)="", NOT(OR(IFERROR(SEARCH(" ",$I79),0)&gt;0, IFERROR(SEARCH("　",$I79),0)&gt;0)))),AND($I63="しない",NOT(ISBLANK($I79)))),1001,0),3)</f>
        <v>0</v>
      </c>
      <c r="B79" s="99"/>
      <c r="C79" s="118"/>
      <c r="D79" s="119">
        <v>7</v>
      </c>
      <c r="E79" s="94" t="s">
        <v>70</v>
      </c>
      <c r="I79" s="49"/>
      <c r="J79" s="49"/>
      <c r="K79" s="49"/>
      <c r="L79" s="49"/>
      <c r="M79" s="49"/>
      <c r="N79" s="49"/>
      <c r="O79" s="49"/>
      <c r="P79" s="49"/>
      <c r="Q79" s="49"/>
      <c r="R79" s="49"/>
      <c r="S79" s="49"/>
      <c r="T79" s="49"/>
      <c r="U79" s="49"/>
      <c r="V79" s="49"/>
      <c r="W79" s="49"/>
      <c r="X79" s="49"/>
      <c r="Y79" s="49"/>
      <c r="Z79" s="123"/>
    </row>
    <row r="80" spans="1:26" ht="20.100000000000001" customHeight="1" x14ac:dyDescent="0.15">
      <c r="A80" s="99"/>
      <c r="B80" s="99"/>
      <c r="C80" s="127"/>
      <c r="D80" s="124"/>
      <c r="E80" s="149" t="s">
        <v>71</v>
      </c>
      <c r="F80" s="124"/>
      <c r="G80" s="124"/>
      <c r="H80" s="124"/>
      <c r="I80" s="130"/>
      <c r="J80" s="126" t="s">
        <v>54</v>
      </c>
      <c r="K80" s="126"/>
      <c r="L80" s="126"/>
      <c r="M80" s="126"/>
      <c r="N80" s="126"/>
      <c r="O80" s="126"/>
      <c r="P80" s="126"/>
      <c r="Q80" s="126"/>
      <c r="R80" s="126"/>
      <c r="S80" s="126"/>
      <c r="T80" s="126"/>
      <c r="U80" s="126"/>
      <c r="V80" s="126"/>
      <c r="W80" s="126"/>
      <c r="X80" s="126"/>
      <c r="Y80" s="126"/>
      <c r="Z80" s="123"/>
    </row>
    <row r="81" spans="1:27" ht="20.100000000000001" customHeight="1" x14ac:dyDescent="0.15">
      <c r="A81" s="99">
        <f>IFERROR(IF(OR(AND($I63="する",OR(TRIM($I81)="", NOT(OR(IFERROR(SEARCH(" ",$I81),0)&gt;0, IFERROR(SEARCH("　",$I81),0)&gt;0)))),AND($I63="しない",NOT(ISBLANK($I81)))),1001,0),3)</f>
        <v>0</v>
      </c>
      <c r="B81" s="99"/>
      <c r="C81" s="118"/>
      <c r="D81" s="119">
        <v>8</v>
      </c>
      <c r="E81" s="94" t="s">
        <v>70</v>
      </c>
      <c r="I81" s="49"/>
      <c r="J81" s="49"/>
      <c r="K81" s="49"/>
      <c r="L81" s="49"/>
      <c r="M81" s="49"/>
      <c r="N81" s="49"/>
      <c r="O81" s="49"/>
      <c r="P81" s="49"/>
      <c r="Q81" s="49"/>
      <c r="R81" s="49"/>
      <c r="S81" s="49"/>
      <c r="T81" s="49"/>
      <c r="U81" s="49"/>
      <c r="V81" s="49"/>
      <c r="W81" s="49"/>
      <c r="X81" s="49"/>
      <c r="Y81" s="49"/>
      <c r="Z81" s="123"/>
    </row>
    <row r="82" spans="1:27" ht="20.100000000000001" customHeight="1" x14ac:dyDescent="0.15">
      <c r="A82" s="99"/>
      <c r="B82" s="99"/>
      <c r="C82" s="127"/>
      <c r="D82" s="124"/>
      <c r="E82" s="124"/>
      <c r="F82" s="124"/>
      <c r="G82" s="124"/>
      <c r="H82" s="124"/>
      <c r="I82" s="130"/>
      <c r="J82" s="126" t="s">
        <v>56</v>
      </c>
      <c r="K82" s="126"/>
      <c r="L82" s="126"/>
      <c r="M82" s="126"/>
      <c r="N82" s="126"/>
      <c r="O82" s="126"/>
      <c r="P82" s="126"/>
      <c r="Q82" s="126"/>
      <c r="R82" s="126"/>
      <c r="S82" s="126"/>
      <c r="T82" s="126"/>
      <c r="U82" s="126"/>
      <c r="V82" s="126"/>
      <c r="W82" s="126"/>
      <c r="X82" s="126"/>
      <c r="Y82" s="126"/>
      <c r="Z82" s="123"/>
    </row>
    <row r="83" spans="1:27" ht="20.100000000000001" customHeight="1" x14ac:dyDescent="0.15">
      <c r="A83" s="99">
        <f>IFERROR(IF(OR(AND($I63="する",NOT(AND(TRIM($I83)&lt;&gt;"",ISNUMBER(VALUE(SUBSTITUTE($I83,"-",""))),IFERROR(SEARCH("-",$I83),0)&gt;0))), AND($I63="しない",NOT(ISBLANK($I83)))),1001,0),3)</f>
        <v>0</v>
      </c>
      <c r="B83" s="99"/>
      <c r="C83" s="118"/>
      <c r="D83" s="119">
        <v>9</v>
      </c>
      <c r="E83" s="94" t="s">
        <v>57</v>
      </c>
      <c r="I83" s="49"/>
      <c r="J83" s="49"/>
      <c r="K83" s="49"/>
      <c r="L83" s="49"/>
      <c r="M83" s="49"/>
      <c r="O83" s="131" t="s">
        <v>58</v>
      </c>
      <c r="P83" s="1"/>
      <c r="Q83" s="94" t="s">
        <v>59</v>
      </c>
      <c r="Y83" s="125"/>
      <c r="Z83" s="123"/>
    </row>
    <row r="84" spans="1:27" ht="20.100000000000001" customHeight="1" x14ac:dyDescent="0.15">
      <c r="A84" s="99">
        <f>IFERROR(IF(AND($I63="しない",NOT(ISBLANK($P83))),1001,0),3)</f>
        <v>0</v>
      </c>
      <c r="B84" s="99"/>
      <c r="C84" s="127"/>
      <c r="D84" s="124"/>
      <c r="E84" s="124"/>
      <c r="F84" s="124"/>
      <c r="G84" s="124"/>
      <c r="H84" s="124"/>
      <c r="I84" s="121"/>
      <c r="J84" s="126" t="s">
        <v>60</v>
      </c>
      <c r="K84" s="125"/>
      <c r="L84" s="125"/>
      <c r="M84" s="125"/>
      <c r="N84" s="125"/>
      <c r="O84" s="125"/>
      <c r="P84" s="125"/>
      <c r="Q84" s="125"/>
      <c r="R84" s="125"/>
      <c r="S84" s="125"/>
      <c r="T84" s="125"/>
      <c r="U84" s="125"/>
      <c r="V84" s="125"/>
      <c r="W84" s="125"/>
      <c r="X84" s="125"/>
      <c r="Y84" s="125"/>
      <c r="Z84" s="123"/>
    </row>
    <row r="85" spans="1:27" ht="20.100000000000001" customHeight="1" x14ac:dyDescent="0.15">
      <c r="A85" s="99">
        <f>IFERROR(IF(OR(AND($I63="する",AND(TRIM($I85)&lt;&gt;"",NOT(AND(ISNUMBER(VALUE(SUBSTITUTE($I85,"-",""))),IFERROR(SEARCH("-",$I85),0)&gt;0)))), AND($I63="しない",NOT(ISBLANK($I85)))),1001,0),3)</f>
        <v>0</v>
      </c>
      <c r="B85" s="99"/>
      <c r="C85" s="118"/>
      <c r="D85" s="119">
        <v>10</v>
      </c>
      <c r="E85" s="94" t="s">
        <v>61</v>
      </c>
      <c r="I85" s="49"/>
      <c r="J85" s="49"/>
      <c r="K85" s="49"/>
      <c r="L85" s="49"/>
      <c r="M85" s="49"/>
      <c r="N85" s="125"/>
      <c r="O85" s="125"/>
      <c r="P85" s="125"/>
      <c r="Q85" s="125"/>
      <c r="R85" s="125"/>
      <c r="S85" s="125"/>
      <c r="T85" s="125"/>
      <c r="U85" s="125"/>
      <c r="V85" s="125"/>
      <c r="W85" s="125"/>
      <c r="X85" s="125"/>
      <c r="Y85" s="125"/>
      <c r="Z85" s="123"/>
    </row>
    <row r="86" spans="1:27" ht="20.100000000000001" customHeight="1" x14ac:dyDescent="0.15">
      <c r="A86" s="99"/>
      <c r="B86" s="99"/>
      <c r="C86" s="127"/>
      <c r="D86" s="124"/>
      <c r="E86" s="124"/>
      <c r="F86" s="124"/>
      <c r="G86" s="124"/>
      <c r="H86" s="124"/>
      <c r="I86" s="121"/>
      <c r="J86" s="126" t="s">
        <v>60</v>
      </c>
      <c r="K86" s="125"/>
      <c r="L86" s="125"/>
      <c r="M86" s="125"/>
      <c r="N86" s="125"/>
      <c r="O86" s="125"/>
      <c r="P86" s="125"/>
      <c r="Q86" s="125"/>
      <c r="R86" s="125"/>
      <c r="S86" s="125"/>
      <c r="T86" s="125"/>
      <c r="U86" s="125"/>
      <c r="V86" s="125"/>
      <c r="W86" s="125"/>
      <c r="X86" s="125"/>
      <c r="Y86" s="125"/>
      <c r="Z86" s="123"/>
    </row>
    <row r="87" spans="1:27" ht="20.100000000000001" customHeight="1" x14ac:dyDescent="0.15">
      <c r="A87" s="99">
        <f>IFERROR(IF(OR(AND($I63="する",AND(TRIM($I87)&lt;&gt;"",NOT(IFERROR(SEARCH("@",$I87),0)&gt;0))),AND($I63="しない",NOT(ISBLANK($I87)))),1001,0),3)</f>
        <v>0</v>
      </c>
      <c r="B87" s="99"/>
      <c r="C87" s="127"/>
      <c r="D87" s="119">
        <v>11</v>
      </c>
      <c r="E87" s="94" t="s">
        <v>62</v>
      </c>
      <c r="I87" s="49"/>
      <c r="J87" s="49"/>
      <c r="K87" s="49"/>
      <c r="L87" s="49"/>
      <c r="M87" s="49"/>
      <c r="N87" s="49"/>
      <c r="O87" s="49"/>
      <c r="P87" s="49"/>
      <c r="Q87" s="74"/>
      <c r="R87" s="49"/>
      <c r="S87" s="49"/>
      <c r="T87" s="49"/>
      <c r="U87" s="49"/>
      <c r="V87" s="49"/>
      <c r="W87" s="49"/>
      <c r="X87" s="49"/>
      <c r="Y87" s="49"/>
      <c r="Z87" s="123"/>
    </row>
    <row r="88" spans="1:27" ht="20.100000000000001" customHeight="1" x14ac:dyDescent="0.15">
      <c r="A88" s="99"/>
      <c r="B88" s="99"/>
      <c r="C88" s="127"/>
      <c r="D88" s="119"/>
      <c r="I88" s="121"/>
      <c r="J88" s="132" t="s">
        <v>108</v>
      </c>
      <c r="K88" s="150"/>
      <c r="L88" s="125"/>
      <c r="M88" s="125"/>
      <c r="N88" s="125"/>
      <c r="O88" s="125"/>
      <c r="P88" s="125"/>
      <c r="Q88" s="151"/>
      <c r="R88" s="125"/>
      <c r="S88" s="125"/>
      <c r="T88" s="125"/>
      <c r="U88" s="125"/>
      <c r="V88" s="125"/>
      <c r="W88" s="125"/>
      <c r="X88" s="125"/>
      <c r="Y88" s="125"/>
      <c r="Z88" s="124"/>
      <c r="AA88" s="135"/>
    </row>
    <row r="89" spans="1:27" ht="20.100000000000001" customHeight="1" x14ac:dyDescent="0.15">
      <c r="A89" s="99"/>
      <c r="B89" s="99"/>
      <c r="C89" s="138"/>
      <c r="D89" s="139"/>
      <c r="E89" s="139"/>
      <c r="F89" s="139"/>
      <c r="G89" s="139"/>
      <c r="H89" s="139"/>
      <c r="I89" s="152"/>
      <c r="J89" s="153"/>
      <c r="K89" s="154"/>
      <c r="L89" s="153"/>
      <c r="M89" s="153"/>
      <c r="N89" s="153"/>
      <c r="O89" s="153"/>
      <c r="P89" s="153"/>
      <c r="Q89" s="155"/>
      <c r="R89" s="153"/>
      <c r="S89" s="153"/>
      <c r="T89" s="153"/>
      <c r="U89" s="153"/>
      <c r="V89" s="153"/>
      <c r="W89" s="153"/>
      <c r="X89" s="153"/>
      <c r="Y89" s="153"/>
      <c r="Z89" s="139"/>
      <c r="AA89" s="135"/>
    </row>
    <row r="90" spans="1:27" ht="20.100000000000001" customHeight="1" x14ac:dyDescent="0.15">
      <c r="A90" s="99"/>
      <c r="B90" s="99"/>
      <c r="C90" s="124"/>
      <c r="D90" s="124"/>
      <c r="E90" s="124"/>
      <c r="F90" s="124"/>
      <c r="G90" s="124"/>
      <c r="H90" s="124"/>
      <c r="I90" s="143"/>
      <c r="J90" s="124"/>
      <c r="K90" s="156"/>
      <c r="L90" s="124"/>
      <c r="M90" s="124"/>
      <c r="N90" s="124"/>
      <c r="O90" s="124"/>
      <c r="P90" s="124"/>
      <c r="Q90" s="124"/>
      <c r="R90" s="124"/>
      <c r="S90" s="124"/>
      <c r="T90" s="124"/>
      <c r="U90" s="124"/>
      <c r="V90" s="124"/>
      <c r="W90" s="124"/>
      <c r="X90" s="124"/>
      <c r="Y90" s="124"/>
      <c r="Z90" s="124"/>
    </row>
    <row r="91" spans="1:27" ht="15.75" hidden="1" customHeight="1" x14ac:dyDescent="0.15">
      <c r="A91" s="99"/>
      <c r="B91" s="99"/>
      <c r="C91" s="124"/>
      <c r="D91" s="124"/>
      <c r="E91" s="124"/>
      <c r="F91" s="124"/>
      <c r="G91" s="124"/>
      <c r="H91" s="124"/>
      <c r="I91" s="143"/>
      <c r="J91" s="124"/>
      <c r="K91" s="156"/>
      <c r="L91" s="124"/>
      <c r="M91" s="124"/>
      <c r="N91" s="124"/>
      <c r="O91" s="124"/>
      <c r="P91" s="124"/>
      <c r="Q91" s="124"/>
      <c r="R91" s="124"/>
      <c r="S91" s="124"/>
      <c r="T91" s="124"/>
      <c r="U91" s="124"/>
      <c r="V91" s="124"/>
      <c r="W91" s="124"/>
      <c r="X91" s="124"/>
      <c r="Y91" s="124"/>
      <c r="Z91" s="124"/>
    </row>
    <row r="92" spans="1:27" ht="15.75" hidden="1" customHeight="1" x14ac:dyDescent="0.15">
      <c r="A92" s="99"/>
      <c r="B92" s="99"/>
      <c r="C92" s="124"/>
      <c r="D92" s="124"/>
      <c r="E92" s="124"/>
      <c r="F92" s="124"/>
      <c r="G92" s="124"/>
      <c r="H92" s="124"/>
      <c r="I92" s="143"/>
      <c r="J92" s="124"/>
      <c r="K92" s="156"/>
      <c r="L92" s="124"/>
      <c r="M92" s="124"/>
      <c r="N92" s="124"/>
      <c r="O92" s="124"/>
      <c r="P92" s="124"/>
      <c r="Q92" s="124"/>
      <c r="R92" s="124"/>
      <c r="S92" s="124"/>
      <c r="T92" s="124"/>
      <c r="U92" s="124"/>
      <c r="V92" s="124"/>
      <c r="W92" s="124"/>
      <c r="X92" s="124"/>
      <c r="Y92" s="124"/>
      <c r="Z92" s="124"/>
    </row>
    <row r="93" spans="1:27" ht="15.75" hidden="1" customHeight="1" x14ac:dyDescent="0.15">
      <c r="A93" s="99"/>
      <c r="B93" s="99"/>
      <c r="C93" s="124"/>
      <c r="D93" s="124"/>
      <c r="E93" s="124"/>
      <c r="F93" s="124"/>
      <c r="G93" s="124"/>
      <c r="H93" s="124"/>
      <c r="I93" s="143"/>
      <c r="J93" s="124"/>
      <c r="K93" s="156"/>
      <c r="L93" s="124"/>
      <c r="M93" s="124"/>
      <c r="N93" s="124"/>
      <c r="O93" s="124"/>
      <c r="P93" s="124"/>
      <c r="Q93" s="124"/>
      <c r="R93" s="124"/>
      <c r="S93" s="124"/>
      <c r="T93" s="124"/>
      <c r="U93" s="124"/>
      <c r="V93" s="124"/>
      <c r="W93" s="124"/>
      <c r="X93" s="124"/>
      <c r="Y93" s="124"/>
      <c r="Z93" s="124"/>
    </row>
    <row r="94" spans="1:27" ht="15.75" hidden="1" customHeight="1" x14ac:dyDescent="0.15">
      <c r="A94" s="99"/>
      <c r="B94" s="99"/>
      <c r="C94" s="124"/>
      <c r="D94" s="124"/>
      <c r="E94" s="124"/>
      <c r="F94" s="124"/>
      <c r="G94" s="124"/>
      <c r="H94" s="124"/>
      <c r="I94" s="143"/>
      <c r="J94" s="124"/>
      <c r="K94" s="156"/>
      <c r="L94" s="124"/>
      <c r="M94" s="124"/>
      <c r="N94" s="124"/>
      <c r="O94" s="124"/>
      <c r="P94" s="124"/>
      <c r="Q94" s="124"/>
      <c r="R94" s="124"/>
      <c r="S94" s="124"/>
      <c r="T94" s="124"/>
      <c r="U94" s="124"/>
      <c r="V94" s="124"/>
      <c r="W94" s="124"/>
      <c r="X94" s="124"/>
      <c r="Y94" s="124"/>
      <c r="Z94" s="124"/>
    </row>
    <row r="95" spans="1:27" ht="15.75" hidden="1" customHeight="1" x14ac:dyDescent="0.15">
      <c r="A95" s="99"/>
      <c r="B95" s="99"/>
      <c r="C95" s="124"/>
      <c r="D95" s="124"/>
      <c r="E95" s="124"/>
      <c r="F95" s="124"/>
      <c r="G95" s="124"/>
      <c r="H95" s="124"/>
      <c r="I95" s="143"/>
      <c r="J95" s="124"/>
      <c r="K95" s="156"/>
      <c r="L95" s="124"/>
      <c r="M95" s="124"/>
      <c r="N95" s="124"/>
      <c r="O95" s="124"/>
      <c r="P95" s="124"/>
      <c r="Q95" s="124"/>
      <c r="R95" s="124"/>
      <c r="S95" s="124"/>
      <c r="T95" s="124"/>
      <c r="U95" s="124"/>
      <c r="V95" s="124"/>
      <c r="W95" s="124"/>
      <c r="X95" s="124"/>
      <c r="Y95" s="124"/>
      <c r="Z95" s="124"/>
    </row>
    <row r="96" spans="1:27" ht="15.75" hidden="1" customHeight="1" x14ac:dyDescent="0.15">
      <c r="A96" s="99"/>
      <c r="B96" s="99"/>
      <c r="C96" s="124"/>
      <c r="D96" s="124"/>
      <c r="E96" s="124"/>
      <c r="F96" s="124"/>
      <c r="G96" s="124"/>
      <c r="H96" s="124"/>
      <c r="I96" s="143"/>
      <c r="J96" s="124"/>
      <c r="K96" s="156"/>
      <c r="L96" s="124"/>
      <c r="M96" s="124"/>
      <c r="N96" s="124"/>
      <c r="O96" s="124"/>
      <c r="P96" s="124"/>
      <c r="Q96" s="124"/>
      <c r="R96" s="124"/>
      <c r="S96" s="124"/>
      <c r="T96" s="124"/>
      <c r="U96" s="124"/>
      <c r="V96" s="124"/>
      <c r="W96" s="124"/>
      <c r="X96" s="124"/>
      <c r="Y96" s="124"/>
      <c r="Z96" s="124"/>
    </row>
    <row r="97" spans="1:26" ht="15.75" hidden="1" customHeight="1" x14ac:dyDescent="0.15">
      <c r="A97" s="99"/>
      <c r="B97" s="99"/>
      <c r="C97" s="124"/>
      <c r="D97" s="124"/>
      <c r="E97" s="124"/>
      <c r="F97" s="124"/>
      <c r="G97" s="124"/>
      <c r="H97" s="124"/>
      <c r="I97" s="143"/>
      <c r="J97" s="124"/>
      <c r="K97" s="156"/>
      <c r="L97" s="124"/>
      <c r="M97" s="124"/>
      <c r="N97" s="124"/>
      <c r="O97" s="124"/>
      <c r="P97" s="124"/>
      <c r="Q97" s="124"/>
      <c r="R97" s="124"/>
      <c r="S97" s="124"/>
      <c r="T97" s="124"/>
      <c r="U97" s="124"/>
      <c r="V97" s="124"/>
      <c r="W97" s="124"/>
      <c r="X97" s="124"/>
      <c r="Y97" s="124"/>
      <c r="Z97" s="124"/>
    </row>
    <row r="98" spans="1:26" ht="15.75" hidden="1" customHeight="1" x14ac:dyDescent="0.15">
      <c r="A98" s="99"/>
      <c r="B98" s="99"/>
      <c r="C98" s="124"/>
      <c r="D98" s="124"/>
      <c r="E98" s="124"/>
      <c r="F98" s="124"/>
      <c r="G98" s="124"/>
      <c r="H98" s="124"/>
      <c r="I98" s="143"/>
      <c r="J98" s="124"/>
      <c r="K98" s="156"/>
      <c r="L98" s="124"/>
      <c r="M98" s="124"/>
      <c r="N98" s="124"/>
      <c r="O98" s="124"/>
      <c r="P98" s="124"/>
      <c r="Q98" s="124"/>
      <c r="R98" s="124"/>
      <c r="S98" s="124"/>
      <c r="T98" s="124"/>
      <c r="U98" s="124"/>
      <c r="V98" s="124"/>
      <c r="W98" s="124"/>
      <c r="X98" s="124"/>
      <c r="Y98" s="124"/>
      <c r="Z98" s="124"/>
    </row>
    <row r="99" spans="1:26" ht="15.75" hidden="1" customHeight="1" x14ac:dyDescent="0.15">
      <c r="A99" s="99"/>
      <c r="B99" s="99"/>
      <c r="C99" s="124"/>
      <c r="D99" s="124"/>
      <c r="E99" s="124"/>
      <c r="F99" s="124"/>
      <c r="G99" s="124"/>
      <c r="H99" s="124"/>
      <c r="I99" s="143"/>
      <c r="J99" s="124"/>
      <c r="K99" s="156"/>
      <c r="L99" s="124"/>
      <c r="M99" s="124"/>
      <c r="N99" s="124"/>
      <c r="O99" s="124"/>
      <c r="P99" s="124"/>
      <c r="Q99" s="124"/>
      <c r="R99" s="124"/>
      <c r="S99" s="124"/>
      <c r="T99" s="124"/>
      <c r="U99" s="124"/>
      <c r="V99" s="124"/>
      <c r="W99" s="124"/>
      <c r="X99" s="124"/>
      <c r="Y99" s="124"/>
      <c r="Z99" s="124"/>
    </row>
    <row r="100" spans="1:26" ht="15.75" hidden="1" customHeight="1" x14ac:dyDescent="0.15">
      <c r="A100" s="99"/>
      <c r="B100" s="99"/>
      <c r="C100" s="124"/>
      <c r="D100" s="124"/>
      <c r="E100" s="124"/>
      <c r="F100" s="124"/>
      <c r="G100" s="124"/>
      <c r="H100" s="124"/>
      <c r="I100" s="143"/>
      <c r="J100" s="124"/>
      <c r="K100" s="156"/>
      <c r="L100" s="124"/>
      <c r="M100" s="124"/>
      <c r="N100" s="124"/>
      <c r="O100" s="124"/>
      <c r="P100" s="124"/>
      <c r="Q100" s="124"/>
      <c r="R100" s="124"/>
      <c r="S100" s="124"/>
      <c r="T100" s="124"/>
      <c r="U100" s="124"/>
      <c r="V100" s="124"/>
      <c r="W100" s="124"/>
      <c r="X100" s="124"/>
      <c r="Y100" s="124"/>
      <c r="Z100" s="124"/>
    </row>
    <row r="101" spans="1:26" ht="15.75" hidden="1" customHeight="1" x14ac:dyDescent="0.15">
      <c r="A101" s="99"/>
      <c r="B101" s="99"/>
      <c r="C101" s="124"/>
      <c r="D101" s="124"/>
      <c r="E101" s="124"/>
      <c r="F101" s="124"/>
      <c r="G101" s="124"/>
      <c r="H101" s="124"/>
      <c r="I101" s="143"/>
      <c r="J101" s="124"/>
      <c r="K101" s="156"/>
      <c r="L101" s="124"/>
      <c r="M101" s="124"/>
      <c r="N101" s="124"/>
      <c r="O101" s="124"/>
      <c r="P101" s="124"/>
      <c r="Q101" s="124"/>
      <c r="R101" s="124"/>
      <c r="S101" s="124"/>
      <c r="T101" s="124"/>
      <c r="U101" s="124"/>
      <c r="V101" s="124"/>
      <c r="W101" s="124"/>
      <c r="X101" s="124"/>
      <c r="Y101" s="124"/>
      <c r="Z101" s="124"/>
    </row>
    <row r="102" spans="1:26" ht="15.75" hidden="1" customHeight="1" x14ac:dyDescent="0.15">
      <c r="A102" s="99"/>
      <c r="B102" s="99"/>
      <c r="C102" s="124"/>
      <c r="D102" s="124"/>
      <c r="E102" s="124"/>
      <c r="F102" s="124"/>
      <c r="G102" s="124"/>
      <c r="H102" s="124"/>
      <c r="I102" s="143"/>
      <c r="J102" s="124"/>
      <c r="K102" s="156"/>
      <c r="L102" s="124"/>
      <c r="M102" s="124"/>
      <c r="N102" s="124"/>
      <c r="O102" s="124"/>
      <c r="P102" s="124"/>
      <c r="Q102" s="124"/>
      <c r="R102" s="124"/>
      <c r="S102" s="124"/>
      <c r="T102" s="124"/>
      <c r="U102" s="124"/>
      <c r="V102" s="124"/>
      <c r="W102" s="124"/>
      <c r="X102" s="124"/>
      <c r="Y102" s="124"/>
      <c r="Z102" s="124"/>
    </row>
    <row r="103" spans="1:26" ht="15.75" hidden="1" customHeight="1" x14ac:dyDescent="0.15">
      <c r="A103" s="99"/>
      <c r="B103" s="99"/>
      <c r="C103" s="124"/>
      <c r="D103" s="124"/>
      <c r="E103" s="124"/>
      <c r="F103" s="124"/>
      <c r="G103" s="124"/>
      <c r="H103" s="124"/>
      <c r="I103" s="143"/>
      <c r="J103" s="124"/>
      <c r="K103" s="156"/>
      <c r="L103" s="124"/>
      <c r="M103" s="124"/>
      <c r="N103" s="124"/>
      <c r="O103" s="124"/>
      <c r="P103" s="124"/>
      <c r="Q103" s="124"/>
      <c r="R103" s="124"/>
      <c r="S103" s="124"/>
      <c r="T103" s="124"/>
      <c r="U103" s="124"/>
      <c r="V103" s="124"/>
      <c r="W103" s="124"/>
      <c r="X103" s="124"/>
      <c r="Y103" s="124"/>
      <c r="Z103" s="124"/>
    </row>
    <row r="104" spans="1:26" ht="15.75" hidden="1" customHeight="1" x14ac:dyDescent="0.15">
      <c r="A104" s="99"/>
      <c r="B104" s="99"/>
      <c r="C104" s="124"/>
      <c r="D104" s="124"/>
      <c r="E104" s="124"/>
      <c r="F104" s="124"/>
      <c r="G104" s="124"/>
      <c r="H104" s="124"/>
      <c r="I104" s="143"/>
      <c r="J104" s="124"/>
      <c r="K104" s="156"/>
      <c r="L104" s="124"/>
      <c r="M104" s="124"/>
      <c r="N104" s="124"/>
      <c r="O104" s="124"/>
      <c r="P104" s="124"/>
      <c r="Q104" s="124"/>
      <c r="R104" s="124"/>
      <c r="S104" s="124"/>
      <c r="T104" s="124"/>
      <c r="U104" s="124"/>
      <c r="V104" s="124"/>
      <c r="W104" s="124"/>
      <c r="X104" s="124"/>
      <c r="Y104" s="124"/>
      <c r="Z104" s="124"/>
    </row>
    <row r="105" spans="1:26" ht="15.75" hidden="1" customHeight="1" x14ac:dyDescent="0.15">
      <c r="A105" s="99"/>
      <c r="B105" s="99"/>
      <c r="C105" s="124"/>
      <c r="D105" s="124"/>
      <c r="E105" s="124"/>
      <c r="F105" s="124"/>
      <c r="G105" s="124"/>
      <c r="H105" s="124"/>
      <c r="I105" s="143"/>
      <c r="J105" s="124"/>
      <c r="K105" s="156"/>
      <c r="L105" s="124"/>
      <c r="M105" s="124"/>
      <c r="N105" s="124"/>
      <c r="O105" s="124"/>
      <c r="P105" s="124"/>
      <c r="Q105" s="124"/>
      <c r="R105" s="124"/>
      <c r="S105" s="124"/>
      <c r="T105" s="124"/>
      <c r="U105" s="124"/>
      <c r="V105" s="124"/>
      <c r="W105" s="124"/>
      <c r="X105" s="124"/>
      <c r="Y105" s="124"/>
      <c r="Z105" s="124"/>
    </row>
    <row r="106" spans="1:26" ht="15.75" hidden="1" customHeight="1" x14ac:dyDescent="0.15">
      <c r="A106" s="99"/>
      <c r="B106" s="99"/>
      <c r="C106" s="124"/>
      <c r="D106" s="124"/>
      <c r="E106" s="124"/>
      <c r="F106" s="124"/>
      <c r="G106" s="124"/>
      <c r="H106" s="124"/>
      <c r="I106" s="143"/>
      <c r="J106" s="124"/>
      <c r="K106" s="156"/>
      <c r="L106" s="124"/>
      <c r="M106" s="124"/>
      <c r="N106" s="124"/>
      <c r="O106" s="124"/>
      <c r="P106" s="124"/>
      <c r="Q106" s="124"/>
      <c r="R106" s="124"/>
      <c r="S106" s="124"/>
      <c r="T106" s="124"/>
      <c r="U106" s="124"/>
      <c r="V106" s="124"/>
      <c r="W106" s="124"/>
      <c r="X106" s="124"/>
      <c r="Y106" s="124"/>
      <c r="Z106" s="124"/>
    </row>
    <row r="107" spans="1:26" ht="15.75" hidden="1" customHeight="1" x14ac:dyDescent="0.15">
      <c r="A107" s="99"/>
      <c r="B107" s="99"/>
      <c r="C107" s="124"/>
      <c r="D107" s="124"/>
      <c r="E107" s="124"/>
      <c r="F107" s="124"/>
      <c r="G107" s="124"/>
      <c r="H107" s="124"/>
      <c r="I107" s="143"/>
      <c r="J107" s="124"/>
      <c r="K107" s="156"/>
      <c r="L107" s="124"/>
      <c r="M107" s="124"/>
      <c r="N107" s="124"/>
      <c r="O107" s="124"/>
      <c r="P107" s="124"/>
      <c r="Q107" s="124"/>
      <c r="R107" s="124"/>
      <c r="S107" s="124"/>
      <c r="T107" s="124"/>
      <c r="U107" s="124"/>
      <c r="V107" s="124"/>
      <c r="W107" s="124"/>
      <c r="X107" s="124"/>
      <c r="Y107" s="124"/>
      <c r="Z107" s="124"/>
    </row>
    <row r="108" spans="1:26" ht="20.100000000000001" customHeight="1" x14ac:dyDescent="0.15">
      <c r="A108" s="99"/>
      <c r="B108" s="99"/>
      <c r="C108" s="124"/>
      <c r="D108" s="124"/>
      <c r="E108" s="124"/>
      <c r="F108" s="124"/>
      <c r="G108" s="124"/>
      <c r="H108" s="124"/>
      <c r="I108" s="143"/>
      <c r="J108" s="124"/>
      <c r="K108" s="156"/>
      <c r="L108" s="124"/>
      <c r="M108" s="124"/>
      <c r="N108" s="124"/>
      <c r="O108" s="124"/>
      <c r="P108" s="124"/>
      <c r="Q108" s="124"/>
      <c r="R108" s="124"/>
      <c r="S108" s="124"/>
      <c r="T108" s="124"/>
      <c r="U108" s="124"/>
      <c r="V108" s="124"/>
      <c r="W108" s="124"/>
      <c r="X108" s="124"/>
      <c r="Y108" s="124"/>
      <c r="Z108" s="124"/>
    </row>
    <row r="109" spans="1:26" ht="20.100000000000001" customHeight="1" x14ac:dyDescent="0.15">
      <c r="A109" s="99"/>
      <c r="B109" s="99"/>
      <c r="C109" s="111" t="s">
        <v>72</v>
      </c>
      <c r="D109" s="112"/>
      <c r="E109" s="112"/>
      <c r="F109" s="112"/>
      <c r="G109" s="112"/>
      <c r="H109" s="113"/>
      <c r="Q109" s="157"/>
    </row>
    <row r="110" spans="1:26" ht="15" customHeight="1" x14ac:dyDescent="0.15">
      <c r="A110" s="99"/>
      <c r="B110" s="99"/>
      <c r="C110" s="158"/>
      <c r="D110" s="159"/>
      <c r="E110" s="159"/>
      <c r="F110" s="159"/>
      <c r="G110" s="159"/>
      <c r="H110" s="159"/>
      <c r="I110" s="160"/>
      <c r="J110" s="116"/>
      <c r="K110" s="160"/>
      <c r="L110" s="116"/>
      <c r="M110" s="116"/>
      <c r="N110" s="116"/>
      <c r="O110" s="116"/>
      <c r="P110" s="116"/>
      <c r="Q110" s="161"/>
      <c r="R110" s="116"/>
      <c r="S110" s="116"/>
      <c r="T110" s="116"/>
      <c r="U110" s="116"/>
      <c r="V110" s="116"/>
      <c r="W110" s="116"/>
      <c r="X110" s="116"/>
      <c r="Y110" s="116"/>
      <c r="Z110" s="117"/>
    </row>
    <row r="111" spans="1:26" ht="30" customHeight="1" x14ac:dyDescent="0.15">
      <c r="A111" s="99"/>
      <c r="B111" s="99"/>
      <c r="C111" s="158"/>
      <c r="D111" s="162" t="s">
        <v>102</v>
      </c>
      <c r="E111" s="162"/>
      <c r="F111" s="162"/>
      <c r="G111" s="162"/>
      <c r="H111" s="162"/>
      <c r="I111" s="162"/>
      <c r="J111" s="162"/>
      <c r="K111" s="162"/>
      <c r="L111" s="162"/>
      <c r="M111" s="162"/>
      <c r="N111" s="162"/>
      <c r="O111" s="162"/>
      <c r="P111" s="162"/>
      <c r="Q111" s="162"/>
      <c r="R111" s="162"/>
      <c r="S111" s="162"/>
      <c r="T111" s="162"/>
      <c r="U111" s="162"/>
      <c r="V111" s="162"/>
      <c r="W111" s="162"/>
      <c r="X111" s="162"/>
      <c r="Y111" s="162"/>
      <c r="Z111" s="123"/>
    </row>
    <row r="112" spans="1:26" ht="20.100000000000001" customHeight="1" x14ac:dyDescent="0.15">
      <c r="A112" s="99"/>
      <c r="B112" s="99"/>
      <c r="C112" s="118"/>
      <c r="D112" s="119">
        <v>1</v>
      </c>
      <c r="E112" s="94" t="s">
        <v>73</v>
      </c>
      <c r="I112" s="49"/>
      <c r="J112" s="49"/>
      <c r="K112" s="49"/>
      <c r="L112" s="49"/>
      <c r="M112" s="49"/>
      <c r="N112" s="49"/>
      <c r="O112" s="49"/>
      <c r="P112" s="49"/>
      <c r="Q112" s="75"/>
      <c r="R112" s="49"/>
      <c r="S112" s="49"/>
      <c r="T112" s="49"/>
      <c r="U112" s="49"/>
      <c r="V112" s="49"/>
      <c r="W112" s="49"/>
      <c r="X112" s="49"/>
      <c r="Y112" s="49"/>
      <c r="Z112" s="123"/>
    </row>
    <row r="113" spans="1:26" ht="20.100000000000001" customHeight="1" x14ac:dyDescent="0.15">
      <c r="A113" s="99"/>
      <c r="B113" s="99"/>
      <c r="C113" s="118"/>
      <c r="D113" s="119"/>
      <c r="E113" s="124"/>
      <c r="F113" s="124"/>
      <c r="G113" s="124"/>
      <c r="H113" s="124"/>
      <c r="I113" s="130"/>
      <c r="J113" s="126" t="s">
        <v>74</v>
      </c>
      <c r="K113" s="150"/>
      <c r="L113" s="125"/>
      <c r="M113" s="125"/>
      <c r="N113" s="125"/>
      <c r="O113" s="125"/>
      <c r="P113" s="125"/>
      <c r="Q113" s="163"/>
      <c r="R113" s="125"/>
      <c r="S113" s="125"/>
      <c r="T113" s="125"/>
      <c r="U113" s="125"/>
      <c r="V113" s="125"/>
      <c r="W113" s="125"/>
      <c r="X113" s="125"/>
      <c r="Y113" s="125"/>
      <c r="Z113" s="123"/>
    </row>
    <row r="114" spans="1:26" ht="20.100000000000001" customHeight="1" x14ac:dyDescent="0.15">
      <c r="A114" s="99">
        <f>IFERROR(IF(AND(TRIM($I114)&lt;&gt;"", NOT(OR(IFERROR(SEARCH(" ",$I114),0)&gt;0, IFERROR(SEARCH("　",$I114),0)&gt;0))),1001,0),3)</f>
        <v>0</v>
      </c>
      <c r="B114" s="99"/>
      <c r="C114" s="118"/>
      <c r="D114" s="119">
        <f>D112+1</f>
        <v>2</v>
      </c>
      <c r="E114" s="94" t="s">
        <v>75</v>
      </c>
      <c r="I114" s="49"/>
      <c r="J114" s="49"/>
      <c r="K114" s="49"/>
      <c r="L114" s="49"/>
      <c r="M114" s="49"/>
      <c r="N114" s="49"/>
      <c r="O114" s="49"/>
      <c r="P114" s="49"/>
      <c r="Q114" s="49"/>
      <c r="R114" s="49"/>
      <c r="S114" s="49"/>
      <c r="T114" s="49"/>
      <c r="U114" s="49"/>
      <c r="V114" s="49"/>
      <c r="W114" s="49"/>
      <c r="X114" s="49"/>
      <c r="Y114" s="49"/>
      <c r="Z114" s="123"/>
    </row>
    <row r="115" spans="1:26" ht="20.100000000000001" customHeight="1" x14ac:dyDescent="0.15">
      <c r="A115" s="99"/>
      <c r="B115" s="99"/>
      <c r="C115" s="118"/>
      <c r="D115" s="119"/>
      <c r="E115" s="124"/>
      <c r="F115" s="124"/>
      <c r="G115" s="124"/>
      <c r="H115" s="124"/>
      <c r="I115" s="130"/>
      <c r="J115" s="126" t="s">
        <v>54</v>
      </c>
      <c r="K115" s="126"/>
      <c r="L115" s="126"/>
      <c r="M115" s="126"/>
      <c r="N115" s="126"/>
      <c r="O115" s="126"/>
      <c r="P115" s="126"/>
      <c r="Q115" s="126"/>
      <c r="R115" s="126"/>
      <c r="S115" s="126"/>
      <c r="T115" s="126"/>
      <c r="U115" s="126"/>
      <c r="V115" s="126"/>
      <c r="W115" s="126"/>
      <c r="X115" s="126"/>
      <c r="Y115" s="126"/>
      <c r="Z115" s="123"/>
    </row>
    <row r="116" spans="1:26" ht="20.100000000000001" customHeight="1" x14ac:dyDescent="0.15">
      <c r="A116" s="99">
        <f>IFERROR(IF(AND(TRIM($I116)&lt;&gt;"", NOT(OR(IFERROR(SEARCH(" ",$I116),0)&gt;0, IFERROR(SEARCH("　",$I116),0)&gt;0))),1001,0),3)</f>
        <v>0</v>
      </c>
      <c r="B116" s="99"/>
      <c r="C116" s="118"/>
      <c r="D116" s="119">
        <f>D114+1</f>
        <v>3</v>
      </c>
      <c r="E116" s="94" t="s">
        <v>76</v>
      </c>
      <c r="I116" s="49"/>
      <c r="J116" s="49"/>
      <c r="K116" s="49"/>
      <c r="L116" s="49"/>
      <c r="M116" s="49"/>
      <c r="N116" s="49"/>
      <c r="O116" s="49"/>
      <c r="P116" s="49"/>
      <c r="Q116" s="49"/>
      <c r="R116" s="49"/>
      <c r="S116" s="49"/>
      <c r="T116" s="49"/>
      <c r="U116" s="49"/>
      <c r="V116" s="49"/>
      <c r="W116" s="49"/>
      <c r="X116" s="49"/>
      <c r="Y116" s="49"/>
      <c r="Z116" s="123"/>
    </row>
    <row r="117" spans="1:26" ht="20.100000000000001" customHeight="1" x14ac:dyDescent="0.15">
      <c r="A117" s="99"/>
      <c r="B117" s="99"/>
      <c r="C117" s="118"/>
      <c r="D117" s="124"/>
      <c r="E117" s="124"/>
      <c r="F117" s="124"/>
      <c r="G117" s="124"/>
      <c r="H117" s="124"/>
      <c r="I117" s="130"/>
      <c r="J117" s="126" t="s">
        <v>56</v>
      </c>
      <c r="K117" s="126"/>
      <c r="L117" s="126"/>
      <c r="M117" s="126"/>
      <c r="N117" s="126"/>
      <c r="O117" s="126"/>
      <c r="P117" s="126"/>
      <c r="Q117" s="126"/>
      <c r="R117" s="126"/>
      <c r="S117" s="126"/>
      <c r="T117" s="126"/>
      <c r="U117" s="126"/>
      <c r="V117" s="126"/>
      <c r="W117" s="126"/>
      <c r="X117" s="126"/>
      <c r="Y117" s="126"/>
      <c r="Z117" s="123"/>
    </row>
    <row r="118" spans="1:26" ht="20.100000000000001" customHeight="1" x14ac:dyDescent="0.15">
      <c r="A118" s="99"/>
      <c r="B118" s="99"/>
      <c r="C118" s="118"/>
      <c r="D118" s="119">
        <f>D116+1</f>
        <v>4</v>
      </c>
      <c r="E118" s="94" t="s">
        <v>46</v>
      </c>
      <c r="I118" s="70"/>
      <c r="J118" s="71"/>
      <c r="K118" s="71"/>
      <c r="L118" s="71"/>
      <c r="M118" s="71"/>
      <c r="N118" s="124"/>
      <c r="O118" s="124"/>
      <c r="P118" s="124"/>
      <c r="Q118" s="124"/>
      <c r="R118" s="124"/>
      <c r="S118" s="124"/>
      <c r="T118" s="124"/>
      <c r="U118" s="124"/>
      <c r="V118" s="124"/>
      <c r="W118" s="124"/>
      <c r="X118" s="124"/>
      <c r="Y118" s="124"/>
      <c r="Z118" s="123"/>
    </row>
    <row r="119" spans="1:26" ht="20.100000000000001" customHeight="1" x14ac:dyDescent="0.15">
      <c r="A119" s="99"/>
      <c r="B119" s="99"/>
      <c r="C119" s="118"/>
      <c r="D119" s="119"/>
      <c r="E119" s="124"/>
      <c r="F119" s="124"/>
      <c r="G119" s="124"/>
      <c r="H119" s="124"/>
      <c r="I119" s="121"/>
      <c r="J119" s="126" t="s">
        <v>111</v>
      </c>
      <c r="K119" s="125"/>
      <c r="L119" s="125"/>
      <c r="M119" s="125"/>
      <c r="N119" s="125"/>
      <c r="O119" s="125"/>
      <c r="P119" s="125"/>
      <c r="Q119" s="125"/>
      <c r="R119" s="125"/>
      <c r="S119" s="125"/>
      <c r="T119" s="125"/>
      <c r="U119" s="125"/>
      <c r="V119" s="125"/>
      <c r="W119" s="125"/>
      <c r="X119" s="125"/>
      <c r="Y119" s="125"/>
      <c r="Z119" s="123"/>
    </row>
    <row r="120" spans="1:26" ht="20.100000000000001" customHeight="1" x14ac:dyDescent="0.15">
      <c r="A120" s="99">
        <f>IFERROR(IF(AND(TRIM($I120)&lt;&gt;"", AND(OR(ISERROR(FIND("@"&amp;LEFT($I120,3)&amp;"@", 都道府県3))=FALSE, ISERROR(FIND("@"&amp;LEFT($I120,4)&amp;"@",都道府県4))=FALSE))=FALSE),1001,0),3)</f>
        <v>0</v>
      </c>
      <c r="B120" s="99"/>
      <c r="C120" s="118"/>
      <c r="D120" s="119">
        <f>D118+1</f>
        <v>5</v>
      </c>
      <c r="E120" s="94" t="s">
        <v>47</v>
      </c>
      <c r="I120" s="72"/>
      <c r="J120" s="72"/>
      <c r="K120" s="72"/>
      <c r="L120" s="72"/>
      <c r="M120" s="72"/>
      <c r="N120" s="72"/>
      <c r="O120" s="72"/>
      <c r="P120" s="72"/>
      <c r="Q120" s="73"/>
      <c r="R120" s="72"/>
      <c r="S120" s="72"/>
      <c r="T120" s="72"/>
      <c r="U120" s="72"/>
      <c r="V120" s="72"/>
      <c r="W120" s="72"/>
      <c r="X120" s="72"/>
      <c r="Y120" s="72"/>
      <c r="Z120" s="123"/>
    </row>
    <row r="121" spans="1:26" ht="20.100000000000001" customHeight="1" x14ac:dyDescent="0.15">
      <c r="A121" s="99"/>
      <c r="B121" s="99"/>
      <c r="C121" s="118"/>
      <c r="D121" s="119"/>
      <c r="E121" s="124"/>
      <c r="F121" s="124"/>
      <c r="G121" s="124"/>
      <c r="H121" s="124"/>
      <c r="I121" s="121"/>
      <c r="J121" s="126" t="s">
        <v>77</v>
      </c>
      <c r="K121" s="125"/>
      <c r="L121" s="125"/>
      <c r="M121" s="125"/>
      <c r="N121" s="125"/>
      <c r="O121" s="125"/>
      <c r="P121" s="125"/>
      <c r="Q121" s="125"/>
      <c r="R121" s="125"/>
      <c r="S121" s="125"/>
      <c r="T121" s="125"/>
      <c r="U121" s="125"/>
      <c r="V121" s="125"/>
      <c r="W121" s="125"/>
      <c r="X121" s="125"/>
      <c r="Y121" s="125"/>
      <c r="Z121" s="123"/>
    </row>
    <row r="122" spans="1:26" ht="20.100000000000001" customHeight="1" x14ac:dyDescent="0.15">
      <c r="A122" s="99">
        <f>IFERROR(IF(AND(TRIM($I122)&lt;&gt;"", NOT(AND(ISNUMBER(VALUE(SUBSTITUTE($I122,"-",""))), IFERROR(SEARCH("-",$I122),0)&gt;0))),1001,0),3)</f>
        <v>0</v>
      </c>
      <c r="B122" s="99"/>
      <c r="C122" s="118"/>
      <c r="D122" s="119">
        <f>D120+1</f>
        <v>6</v>
      </c>
      <c r="E122" s="94" t="s">
        <v>57</v>
      </c>
      <c r="I122" s="49"/>
      <c r="J122" s="49"/>
      <c r="K122" s="49"/>
      <c r="L122" s="49"/>
      <c r="M122" s="49"/>
      <c r="O122" s="131" t="s">
        <v>58</v>
      </c>
      <c r="P122" s="1"/>
      <c r="Q122" s="94" t="s">
        <v>59</v>
      </c>
      <c r="Y122" s="125"/>
      <c r="Z122" s="123"/>
    </row>
    <row r="123" spans="1:26" ht="20.100000000000001" customHeight="1" x14ac:dyDescent="0.15">
      <c r="A123" s="99"/>
      <c r="B123" s="99"/>
      <c r="C123" s="127"/>
      <c r="D123" s="124"/>
      <c r="E123" s="124"/>
      <c r="F123" s="124"/>
      <c r="G123" s="124"/>
      <c r="H123" s="124"/>
      <c r="I123" s="121"/>
      <c r="J123" s="126" t="s">
        <v>78</v>
      </c>
      <c r="K123" s="125"/>
      <c r="L123" s="125"/>
      <c r="M123" s="125"/>
      <c r="N123" s="125"/>
      <c r="O123" s="125"/>
      <c r="P123" s="125"/>
      <c r="Q123" s="125"/>
      <c r="R123" s="125"/>
      <c r="S123" s="125"/>
      <c r="T123" s="125"/>
      <c r="U123" s="125"/>
      <c r="V123" s="125"/>
      <c r="W123" s="125"/>
      <c r="X123" s="125"/>
      <c r="Y123" s="125"/>
      <c r="Z123" s="123"/>
    </row>
    <row r="124" spans="1:26" ht="20.100000000000001" customHeight="1" x14ac:dyDescent="0.15">
      <c r="A124" s="99">
        <f>IFERROR(IF(AND(TRIM($I124)&lt;&gt;"", NOT(AND(ISNUMBER(VALUE(SUBSTITUTE($I124,"-",""))), IFERROR(SEARCH("-",$I124),0)&gt;0))),1001,0),3)</f>
        <v>0</v>
      </c>
      <c r="B124" s="99"/>
      <c r="C124" s="118"/>
      <c r="D124" s="119">
        <f>D122+1</f>
        <v>7</v>
      </c>
      <c r="E124" s="94" t="s">
        <v>61</v>
      </c>
      <c r="I124" s="49"/>
      <c r="J124" s="49"/>
      <c r="K124" s="49"/>
      <c r="L124" s="49"/>
      <c r="M124" s="49"/>
      <c r="N124" s="125"/>
      <c r="O124" s="125"/>
      <c r="P124" s="125"/>
      <c r="Q124" s="125"/>
      <c r="R124" s="125"/>
      <c r="S124" s="125"/>
      <c r="T124" s="125"/>
      <c r="U124" s="125"/>
      <c r="V124" s="125"/>
      <c r="W124" s="125"/>
      <c r="X124" s="125"/>
      <c r="Y124" s="125"/>
      <c r="Z124" s="123"/>
    </row>
    <row r="125" spans="1:26" ht="20.100000000000001" customHeight="1" x14ac:dyDescent="0.15">
      <c r="A125" s="99"/>
      <c r="B125" s="99"/>
      <c r="C125" s="127"/>
      <c r="D125" s="124"/>
      <c r="E125" s="124"/>
      <c r="F125" s="124"/>
      <c r="G125" s="124"/>
      <c r="H125" s="124"/>
      <c r="I125" s="121"/>
      <c r="J125" s="126" t="s">
        <v>78</v>
      </c>
      <c r="K125" s="125"/>
      <c r="L125" s="125"/>
      <c r="M125" s="125"/>
      <c r="N125" s="125"/>
      <c r="O125" s="125"/>
      <c r="P125" s="125"/>
      <c r="Q125" s="125"/>
      <c r="R125" s="125"/>
      <c r="S125" s="125"/>
      <c r="T125" s="125"/>
      <c r="U125" s="125"/>
      <c r="V125" s="125"/>
      <c r="W125" s="125"/>
      <c r="X125" s="125"/>
      <c r="Y125" s="125"/>
      <c r="Z125" s="123"/>
    </row>
    <row r="126" spans="1:26" ht="20.100000000000001" customHeight="1" x14ac:dyDescent="0.15">
      <c r="A126" s="99">
        <f>IFERROR(IF(AND(TRIM($I126)&lt;&gt;"", NOT(IFERROR(SEARCH("@",$I126),0)&gt;0)),1001,0),3)</f>
        <v>0</v>
      </c>
      <c r="B126" s="99"/>
      <c r="C126" s="118"/>
      <c r="D126" s="119">
        <f>D124+1</f>
        <v>8</v>
      </c>
      <c r="E126" s="94" t="s">
        <v>62</v>
      </c>
      <c r="I126" s="49"/>
      <c r="J126" s="49"/>
      <c r="K126" s="49"/>
      <c r="L126" s="49"/>
      <c r="M126" s="49"/>
      <c r="N126" s="49"/>
      <c r="O126" s="49"/>
      <c r="P126" s="49"/>
      <c r="Q126" s="74"/>
      <c r="R126" s="49"/>
      <c r="S126" s="49"/>
      <c r="T126" s="49"/>
      <c r="U126" s="49"/>
      <c r="V126" s="49"/>
      <c r="W126" s="49"/>
      <c r="X126" s="49"/>
      <c r="Y126" s="49"/>
      <c r="Z126" s="123"/>
    </row>
    <row r="127" spans="1:26" ht="20.100000000000001" customHeight="1" x14ac:dyDescent="0.15">
      <c r="A127" s="99"/>
      <c r="B127" s="99"/>
      <c r="C127" s="127"/>
      <c r="D127" s="124"/>
      <c r="E127" s="124"/>
      <c r="F127" s="124"/>
      <c r="G127" s="124"/>
      <c r="H127" s="124"/>
      <c r="I127" s="121"/>
      <c r="J127" s="132" t="s">
        <v>109</v>
      </c>
      <c r="K127" s="150"/>
      <c r="L127" s="125"/>
      <c r="M127" s="125"/>
      <c r="N127" s="125"/>
      <c r="O127" s="125"/>
      <c r="P127" s="125"/>
      <c r="Q127" s="151"/>
      <c r="R127" s="125"/>
      <c r="S127" s="125"/>
      <c r="T127" s="125"/>
      <c r="U127" s="125"/>
      <c r="V127" s="125"/>
      <c r="W127" s="125"/>
      <c r="X127" s="125"/>
      <c r="Y127" s="125"/>
      <c r="Z127" s="123"/>
    </row>
    <row r="128" spans="1:26" ht="19.5" customHeight="1" x14ac:dyDescent="0.15">
      <c r="A128" s="99"/>
      <c r="B128" s="99"/>
      <c r="C128" s="138"/>
      <c r="D128" s="139"/>
      <c r="E128" s="139"/>
      <c r="F128" s="139"/>
      <c r="G128" s="139"/>
      <c r="H128" s="139"/>
      <c r="I128" s="141"/>
      <c r="J128" s="140"/>
      <c r="K128" s="141"/>
      <c r="L128" s="140"/>
      <c r="M128" s="140"/>
      <c r="N128" s="140"/>
      <c r="O128" s="140"/>
      <c r="P128" s="140"/>
      <c r="Q128" s="164"/>
      <c r="R128" s="140"/>
      <c r="S128" s="140"/>
      <c r="T128" s="140"/>
      <c r="U128" s="140"/>
      <c r="V128" s="140"/>
      <c r="W128" s="140"/>
      <c r="X128" s="140"/>
      <c r="Y128" s="140"/>
      <c r="Z128" s="142"/>
    </row>
    <row r="129" spans="1:26" ht="19.5" customHeight="1" x14ac:dyDescent="0.15">
      <c r="A129" s="99"/>
      <c r="B129" s="99"/>
      <c r="C129" s="124"/>
      <c r="D129" s="124"/>
      <c r="E129" s="124"/>
      <c r="F129" s="124"/>
      <c r="G129" s="124"/>
      <c r="H129" s="124"/>
      <c r="I129" s="144"/>
      <c r="J129" s="144"/>
      <c r="K129" s="144"/>
      <c r="L129" s="144"/>
      <c r="M129" s="144"/>
      <c r="N129" s="144"/>
      <c r="O129" s="144"/>
      <c r="P129" s="144"/>
      <c r="Q129" s="165"/>
      <c r="R129" s="144"/>
      <c r="S129" s="144"/>
      <c r="T129" s="144"/>
      <c r="U129" s="144"/>
      <c r="V129" s="144"/>
      <c r="W129" s="144"/>
      <c r="X129" s="144"/>
      <c r="Y129" s="144"/>
      <c r="Z129" s="124"/>
    </row>
    <row r="130" spans="1:26" ht="15.75" hidden="1" customHeight="1" x14ac:dyDescent="0.15">
      <c r="A130" s="99"/>
      <c r="B130" s="99"/>
      <c r="C130" s="124"/>
      <c r="D130" s="124"/>
      <c r="E130" s="124"/>
      <c r="F130" s="124"/>
      <c r="G130" s="124"/>
      <c r="H130" s="124"/>
      <c r="I130" s="144"/>
      <c r="J130" s="144"/>
      <c r="K130" s="144"/>
      <c r="L130" s="144"/>
      <c r="M130" s="144"/>
      <c r="N130" s="144"/>
      <c r="O130" s="144"/>
      <c r="P130" s="144"/>
      <c r="Q130" s="165"/>
      <c r="R130" s="144"/>
      <c r="S130" s="144"/>
      <c r="T130" s="144"/>
      <c r="U130" s="144"/>
      <c r="V130" s="144"/>
      <c r="W130" s="144"/>
      <c r="X130" s="144"/>
      <c r="Y130" s="144"/>
      <c r="Z130" s="124"/>
    </row>
    <row r="131" spans="1:26" ht="15.75" hidden="1" customHeight="1" x14ac:dyDescent="0.15">
      <c r="A131" s="99"/>
      <c r="B131" s="99"/>
      <c r="C131" s="124"/>
      <c r="D131" s="124"/>
      <c r="E131" s="124"/>
      <c r="F131" s="124"/>
      <c r="G131" s="124"/>
      <c r="H131" s="124"/>
      <c r="I131" s="144"/>
      <c r="J131" s="144"/>
      <c r="K131" s="144"/>
      <c r="L131" s="144"/>
      <c r="M131" s="144"/>
      <c r="N131" s="144"/>
      <c r="O131" s="144"/>
      <c r="P131" s="144"/>
      <c r="Q131" s="165"/>
      <c r="R131" s="144"/>
      <c r="S131" s="144"/>
      <c r="T131" s="144"/>
      <c r="U131" s="144"/>
      <c r="V131" s="144"/>
      <c r="W131" s="144"/>
      <c r="X131" s="144"/>
      <c r="Y131" s="144"/>
      <c r="Z131" s="124"/>
    </row>
    <row r="132" spans="1:26" ht="15.75" hidden="1" customHeight="1" x14ac:dyDescent="0.15">
      <c r="A132" s="99"/>
      <c r="B132" s="99"/>
      <c r="C132" s="124"/>
      <c r="D132" s="124"/>
      <c r="E132" s="124"/>
      <c r="F132" s="124"/>
      <c r="G132" s="124"/>
      <c r="H132" s="124"/>
      <c r="I132" s="144"/>
      <c r="J132" s="144"/>
      <c r="K132" s="144"/>
      <c r="L132" s="144"/>
      <c r="M132" s="144"/>
      <c r="N132" s="144"/>
      <c r="O132" s="144"/>
      <c r="P132" s="144"/>
      <c r="Q132" s="165"/>
      <c r="R132" s="144"/>
      <c r="S132" s="144"/>
      <c r="T132" s="144"/>
      <c r="U132" s="144"/>
      <c r="V132" s="144"/>
      <c r="W132" s="144"/>
      <c r="X132" s="144"/>
      <c r="Y132" s="144"/>
      <c r="Z132" s="124"/>
    </row>
    <row r="133" spans="1:26" ht="15.75" hidden="1" customHeight="1" x14ac:dyDescent="0.15">
      <c r="A133" s="99"/>
      <c r="B133" s="99"/>
      <c r="C133" s="124"/>
      <c r="D133" s="124"/>
      <c r="E133" s="124"/>
      <c r="F133" s="124"/>
      <c r="G133" s="124"/>
      <c r="H133" s="124"/>
      <c r="I133" s="144"/>
      <c r="J133" s="144"/>
      <c r="K133" s="144"/>
      <c r="L133" s="144"/>
      <c r="M133" s="144"/>
      <c r="N133" s="144"/>
      <c r="O133" s="144"/>
      <c r="P133" s="144"/>
      <c r="Q133" s="165"/>
      <c r="R133" s="144"/>
      <c r="S133" s="144"/>
      <c r="T133" s="144"/>
      <c r="U133" s="144"/>
      <c r="V133" s="144"/>
      <c r="W133" s="144"/>
      <c r="X133" s="144"/>
      <c r="Y133" s="144"/>
      <c r="Z133" s="124"/>
    </row>
    <row r="134" spans="1:26" ht="15.75" hidden="1" customHeight="1" x14ac:dyDescent="0.15">
      <c r="A134" s="99"/>
      <c r="B134" s="99"/>
      <c r="C134" s="124"/>
      <c r="D134" s="124"/>
      <c r="E134" s="124"/>
      <c r="F134" s="124"/>
      <c r="G134" s="124"/>
      <c r="H134" s="124"/>
      <c r="I134" s="144"/>
      <c r="J134" s="144"/>
      <c r="K134" s="144"/>
      <c r="L134" s="144"/>
      <c r="M134" s="144"/>
      <c r="N134" s="144"/>
      <c r="O134" s="144"/>
      <c r="P134" s="144"/>
      <c r="Q134" s="165"/>
      <c r="R134" s="144"/>
      <c r="S134" s="144"/>
      <c r="T134" s="144"/>
      <c r="U134" s="144"/>
      <c r="V134" s="144"/>
      <c r="W134" s="144"/>
      <c r="X134" s="144"/>
      <c r="Y134" s="144"/>
      <c r="Z134" s="124"/>
    </row>
    <row r="135" spans="1:26" ht="15.75" hidden="1" customHeight="1" x14ac:dyDescent="0.15">
      <c r="A135" s="99"/>
      <c r="B135" s="99"/>
      <c r="C135" s="124"/>
      <c r="D135" s="124"/>
      <c r="E135" s="124"/>
      <c r="F135" s="124"/>
      <c r="G135" s="124"/>
      <c r="H135" s="124"/>
      <c r="I135" s="144"/>
      <c r="J135" s="144"/>
      <c r="K135" s="144"/>
      <c r="L135" s="144"/>
      <c r="M135" s="144"/>
      <c r="N135" s="144"/>
      <c r="O135" s="144"/>
      <c r="P135" s="144"/>
      <c r="Q135" s="165"/>
      <c r="R135" s="144"/>
      <c r="S135" s="144"/>
      <c r="T135" s="144"/>
      <c r="U135" s="144"/>
      <c r="V135" s="144"/>
      <c r="W135" s="144"/>
      <c r="X135" s="144"/>
      <c r="Y135" s="144"/>
      <c r="Z135" s="124"/>
    </row>
    <row r="136" spans="1:26" ht="15.75" hidden="1" customHeight="1" x14ac:dyDescent="0.15">
      <c r="A136" s="99"/>
      <c r="B136" s="99"/>
      <c r="C136" s="124"/>
      <c r="D136" s="124"/>
      <c r="E136" s="124"/>
      <c r="F136" s="124"/>
      <c r="G136" s="124"/>
      <c r="H136" s="124"/>
      <c r="I136" s="144"/>
      <c r="J136" s="144"/>
      <c r="K136" s="144"/>
      <c r="L136" s="144"/>
      <c r="M136" s="144"/>
      <c r="N136" s="144"/>
      <c r="O136" s="144"/>
      <c r="P136" s="144"/>
      <c r="Q136" s="165"/>
      <c r="R136" s="144"/>
      <c r="S136" s="144"/>
      <c r="T136" s="144"/>
      <c r="U136" s="144"/>
      <c r="V136" s="144"/>
      <c r="W136" s="144"/>
      <c r="X136" s="144"/>
      <c r="Y136" s="144"/>
      <c r="Z136" s="124"/>
    </row>
    <row r="137" spans="1:26" ht="15.75" hidden="1" customHeight="1" x14ac:dyDescent="0.15">
      <c r="A137" s="99"/>
      <c r="B137" s="99"/>
      <c r="C137" s="124"/>
      <c r="D137" s="124"/>
      <c r="E137" s="124"/>
      <c r="F137" s="124"/>
      <c r="G137" s="124"/>
      <c r="H137" s="124"/>
      <c r="I137" s="144"/>
      <c r="J137" s="144"/>
      <c r="K137" s="144"/>
      <c r="L137" s="144"/>
      <c r="M137" s="144"/>
      <c r="N137" s="144"/>
      <c r="O137" s="144"/>
      <c r="P137" s="144"/>
      <c r="Q137" s="165"/>
      <c r="R137" s="144"/>
      <c r="S137" s="144"/>
      <c r="T137" s="144"/>
      <c r="U137" s="144"/>
      <c r="V137" s="144"/>
      <c r="W137" s="144"/>
      <c r="X137" s="144"/>
      <c r="Y137" s="144"/>
      <c r="Z137" s="124"/>
    </row>
    <row r="138" spans="1:26" ht="15.75" hidden="1" customHeight="1" x14ac:dyDescent="0.15">
      <c r="A138" s="99"/>
      <c r="B138" s="99"/>
      <c r="C138" s="124"/>
      <c r="D138" s="124"/>
      <c r="E138" s="124"/>
      <c r="F138" s="124"/>
      <c r="G138" s="124"/>
      <c r="H138" s="124"/>
      <c r="I138" s="144"/>
      <c r="J138" s="144"/>
      <c r="K138" s="144"/>
      <c r="L138" s="144"/>
      <c r="M138" s="144"/>
      <c r="N138" s="144"/>
      <c r="O138" s="144"/>
      <c r="P138" s="144"/>
      <c r="Q138" s="165"/>
      <c r="R138" s="144"/>
      <c r="S138" s="144"/>
      <c r="T138" s="144"/>
      <c r="U138" s="144"/>
      <c r="V138" s="144"/>
      <c r="W138" s="144"/>
      <c r="X138" s="144"/>
      <c r="Y138" s="144"/>
      <c r="Z138" s="124"/>
    </row>
    <row r="139" spans="1:26" ht="15.75" hidden="1" customHeight="1" x14ac:dyDescent="0.15">
      <c r="A139" s="99"/>
      <c r="B139" s="99"/>
      <c r="C139" s="124"/>
      <c r="D139" s="124"/>
      <c r="E139" s="124"/>
      <c r="F139" s="124"/>
      <c r="G139" s="124"/>
      <c r="H139" s="124"/>
      <c r="I139" s="144"/>
      <c r="J139" s="144"/>
      <c r="K139" s="144"/>
      <c r="L139" s="144"/>
      <c r="M139" s="144"/>
      <c r="N139" s="144"/>
      <c r="O139" s="144"/>
      <c r="P139" s="144"/>
      <c r="Q139" s="165"/>
      <c r="R139" s="144"/>
      <c r="S139" s="144"/>
      <c r="T139" s="144"/>
      <c r="U139" s="144"/>
      <c r="V139" s="144"/>
      <c r="W139" s="144"/>
      <c r="X139" s="144"/>
      <c r="Y139" s="144"/>
      <c r="Z139" s="124"/>
    </row>
    <row r="140" spans="1:26" ht="15.75" hidden="1" customHeight="1" x14ac:dyDescent="0.15">
      <c r="A140" s="99"/>
      <c r="B140" s="99"/>
      <c r="C140" s="124"/>
      <c r="D140" s="124"/>
      <c r="E140" s="124"/>
      <c r="F140" s="124"/>
      <c r="G140" s="124"/>
      <c r="H140" s="124"/>
      <c r="I140" s="144"/>
      <c r="J140" s="144"/>
      <c r="K140" s="144"/>
      <c r="L140" s="144"/>
      <c r="M140" s="144"/>
      <c r="N140" s="144"/>
      <c r="O140" s="144"/>
      <c r="P140" s="144"/>
      <c r="Q140" s="165"/>
      <c r="R140" s="144"/>
      <c r="S140" s="144"/>
      <c r="T140" s="144"/>
      <c r="U140" s="144"/>
      <c r="V140" s="144"/>
      <c r="W140" s="144"/>
      <c r="X140" s="144"/>
      <c r="Y140" s="144"/>
      <c r="Z140" s="124"/>
    </row>
    <row r="141" spans="1:26" ht="15.75" hidden="1" customHeight="1" x14ac:dyDescent="0.15">
      <c r="A141" s="99"/>
      <c r="B141" s="99"/>
      <c r="C141" s="124"/>
      <c r="D141" s="124"/>
      <c r="E141" s="124"/>
      <c r="F141" s="124"/>
      <c r="G141" s="124"/>
      <c r="H141" s="124"/>
      <c r="I141" s="144"/>
      <c r="J141" s="144"/>
      <c r="K141" s="144"/>
      <c r="L141" s="144"/>
      <c r="M141" s="144"/>
      <c r="N141" s="144"/>
      <c r="O141" s="144"/>
      <c r="P141" s="144"/>
      <c r="Q141" s="165"/>
      <c r="R141" s="144"/>
      <c r="S141" s="144"/>
      <c r="T141" s="144"/>
      <c r="U141" s="144"/>
      <c r="V141" s="144"/>
      <c r="W141" s="144"/>
      <c r="X141" s="144"/>
      <c r="Y141" s="144"/>
      <c r="Z141" s="124"/>
    </row>
    <row r="142" spans="1:26" ht="15.75" hidden="1" customHeight="1" x14ac:dyDescent="0.15">
      <c r="A142" s="99"/>
      <c r="B142" s="99"/>
      <c r="C142" s="124"/>
      <c r="D142" s="124"/>
      <c r="E142" s="124"/>
      <c r="F142" s="124"/>
      <c r="G142" s="124"/>
      <c r="H142" s="124"/>
      <c r="I142" s="144"/>
      <c r="J142" s="144"/>
      <c r="K142" s="144"/>
      <c r="L142" s="144"/>
      <c r="M142" s="144"/>
      <c r="N142" s="144"/>
      <c r="O142" s="144"/>
      <c r="P142" s="144"/>
      <c r="Q142" s="165"/>
      <c r="R142" s="144"/>
      <c r="S142" s="144"/>
      <c r="T142" s="144"/>
      <c r="U142" s="144"/>
      <c r="V142" s="144"/>
      <c r="W142" s="144"/>
      <c r="X142" s="144"/>
      <c r="Y142" s="144"/>
      <c r="Z142" s="124"/>
    </row>
    <row r="143" spans="1:26" ht="15.75" hidden="1" customHeight="1" x14ac:dyDescent="0.15">
      <c r="A143" s="99"/>
      <c r="B143" s="99"/>
      <c r="C143" s="124"/>
      <c r="D143" s="124"/>
      <c r="E143" s="124"/>
      <c r="F143" s="124"/>
      <c r="G143" s="124"/>
      <c r="H143" s="124"/>
      <c r="I143" s="144"/>
      <c r="J143" s="144"/>
      <c r="K143" s="144"/>
      <c r="L143" s="144"/>
      <c r="M143" s="144"/>
      <c r="N143" s="144"/>
      <c r="O143" s="144"/>
      <c r="P143" s="144"/>
      <c r="Q143" s="165"/>
      <c r="R143" s="144"/>
      <c r="S143" s="144"/>
      <c r="T143" s="144"/>
      <c r="U143" s="144"/>
      <c r="V143" s="144"/>
      <c r="W143" s="144"/>
      <c r="X143" s="144"/>
      <c r="Y143" s="144"/>
      <c r="Z143" s="124"/>
    </row>
    <row r="144" spans="1:26" ht="15.75" hidden="1" customHeight="1" x14ac:dyDescent="0.15">
      <c r="A144" s="99"/>
      <c r="B144" s="99"/>
      <c r="C144" s="124"/>
      <c r="D144" s="124"/>
      <c r="E144" s="124"/>
      <c r="F144" s="124"/>
      <c r="G144" s="124"/>
      <c r="H144" s="124"/>
      <c r="I144" s="144"/>
      <c r="J144" s="144"/>
      <c r="K144" s="144"/>
      <c r="L144" s="144"/>
      <c r="M144" s="144"/>
      <c r="N144" s="144"/>
      <c r="O144" s="144"/>
      <c r="P144" s="144"/>
      <c r="Q144" s="165"/>
      <c r="R144" s="144"/>
      <c r="S144" s="144"/>
      <c r="T144" s="144"/>
      <c r="U144" s="144"/>
      <c r="V144" s="144"/>
      <c r="W144" s="144"/>
      <c r="X144" s="144"/>
      <c r="Y144" s="144"/>
      <c r="Z144" s="124"/>
    </row>
    <row r="145" spans="1:26" ht="15.75" hidden="1" customHeight="1" x14ac:dyDescent="0.15">
      <c r="A145" s="99"/>
      <c r="B145" s="99"/>
      <c r="C145" s="124"/>
      <c r="D145" s="124"/>
      <c r="E145" s="124"/>
      <c r="F145" s="124"/>
      <c r="G145" s="124"/>
      <c r="H145" s="124"/>
      <c r="I145" s="144"/>
      <c r="J145" s="144"/>
      <c r="K145" s="144"/>
      <c r="L145" s="144"/>
      <c r="M145" s="144"/>
      <c r="N145" s="144"/>
      <c r="O145" s="144"/>
      <c r="P145" s="144"/>
      <c r="Q145" s="165"/>
      <c r="R145" s="144"/>
      <c r="S145" s="144"/>
      <c r="T145" s="144"/>
      <c r="U145" s="144"/>
      <c r="V145" s="144"/>
      <c r="W145" s="144"/>
      <c r="X145" s="144"/>
      <c r="Y145" s="144"/>
      <c r="Z145" s="124"/>
    </row>
    <row r="146" spans="1:26" ht="15.75" hidden="1" customHeight="1" x14ac:dyDescent="0.15">
      <c r="A146" s="99"/>
      <c r="B146" s="99"/>
      <c r="C146" s="124"/>
      <c r="D146" s="124"/>
      <c r="E146" s="124"/>
      <c r="F146" s="124"/>
      <c r="G146" s="124"/>
      <c r="H146" s="124"/>
      <c r="I146" s="144"/>
      <c r="J146" s="144"/>
      <c r="K146" s="144"/>
      <c r="L146" s="144"/>
      <c r="M146" s="144"/>
      <c r="N146" s="144"/>
      <c r="O146" s="144"/>
      <c r="P146" s="144"/>
      <c r="Q146" s="165"/>
      <c r="R146" s="144"/>
      <c r="S146" s="144"/>
      <c r="T146" s="144"/>
      <c r="U146" s="144"/>
      <c r="V146" s="144"/>
      <c r="W146" s="144"/>
      <c r="X146" s="144"/>
      <c r="Y146" s="144"/>
      <c r="Z146" s="124"/>
    </row>
    <row r="147" spans="1:26" ht="15.75" hidden="1" customHeight="1" x14ac:dyDescent="0.15">
      <c r="A147" s="99"/>
      <c r="B147" s="99"/>
      <c r="C147" s="124"/>
      <c r="D147" s="124"/>
      <c r="E147" s="124"/>
      <c r="F147" s="124"/>
      <c r="G147" s="124"/>
      <c r="H147" s="124"/>
      <c r="I147" s="144"/>
      <c r="J147" s="144"/>
      <c r="K147" s="144"/>
      <c r="L147" s="144"/>
      <c r="M147" s="144"/>
      <c r="N147" s="144"/>
      <c r="O147" s="144"/>
      <c r="P147" s="144"/>
      <c r="Q147" s="165"/>
      <c r="R147" s="144"/>
      <c r="S147" s="144"/>
      <c r="T147" s="144"/>
      <c r="U147" s="144"/>
      <c r="V147" s="144"/>
      <c r="W147" s="144"/>
      <c r="X147" s="144"/>
      <c r="Y147" s="144"/>
      <c r="Z147" s="124"/>
    </row>
    <row r="148" spans="1:26" ht="15.75" hidden="1" customHeight="1" x14ac:dyDescent="0.15">
      <c r="A148" s="99"/>
      <c r="B148" s="99"/>
      <c r="C148" s="124"/>
      <c r="D148" s="124"/>
      <c r="E148" s="124"/>
      <c r="F148" s="124"/>
      <c r="G148" s="124"/>
      <c r="H148" s="124"/>
      <c r="I148" s="144"/>
      <c r="J148" s="144"/>
      <c r="K148" s="144"/>
      <c r="L148" s="144"/>
      <c r="M148" s="144"/>
      <c r="N148" s="144"/>
      <c r="O148" s="144"/>
      <c r="P148" s="144"/>
      <c r="Q148" s="165"/>
      <c r="R148" s="144"/>
      <c r="S148" s="144"/>
      <c r="T148" s="144"/>
      <c r="U148" s="144"/>
      <c r="V148" s="144"/>
      <c r="W148" s="144"/>
      <c r="X148" s="144"/>
      <c r="Y148" s="144"/>
      <c r="Z148" s="124"/>
    </row>
    <row r="149" spans="1:26" ht="20.100000000000001" customHeight="1" x14ac:dyDescent="0.15">
      <c r="A149" s="99"/>
      <c r="B149" s="99"/>
      <c r="C149" s="124"/>
      <c r="D149" s="124"/>
      <c r="E149" s="124"/>
      <c r="F149" s="124"/>
      <c r="G149" s="124"/>
      <c r="H149" s="124"/>
      <c r="I149" s="144"/>
      <c r="J149" s="124"/>
      <c r="K149" s="124"/>
      <c r="L149" s="124"/>
      <c r="M149" s="124"/>
      <c r="N149" s="124"/>
      <c r="O149" s="124"/>
      <c r="P149" s="124"/>
      <c r="Q149" s="166"/>
      <c r="R149" s="124"/>
      <c r="S149" s="124"/>
      <c r="T149" s="124"/>
      <c r="U149" s="124"/>
      <c r="V149" s="124"/>
      <c r="W149" s="124"/>
      <c r="X149" s="124"/>
      <c r="Y149" s="124"/>
      <c r="Z149" s="124"/>
    </row>
    <row r="150" spans="1:26" ht="20.100000000000001" customHeight="1" x14ac:dyDescent="0.15">
      <c r="A150" s="99"/>
      <c r="B150" s="99"/>
      <c r="C150" s="111" t="s">
        <v>79</v>
      </c>
      <c r="D150" s="112"/>
      <c r="E150" s="112"/>
      <c r="F150" s="112"/>
      <c r="G150" s="112"/>
      <c r="H150" s="113"/>
      <c r="I150" s="145"/>
      <c r="K150" s="145"/>
    </row>
    <row r="151" spans="1:26" ht="20.100000000000001" customHeight="1" x14ac:dyDescent="0.15">
      <c r="A151" s="99"/>
      <c r="B151" s="99"/>
      <c r="C151" s="114"/>
      <c r="D151" s="115"/>
      <c r="E151" s="115"/>
      <c r="F151" s="115"/>
      <c r="G151" s="115"/>
      <c r="H151" s="115"/>
      <c r="I151" s="116"/>
      <c r="J151" s="116"/>
      <c r="K151" s="116"/>
      <c r="L151" s="116"/>
      <c r="M151" s="116"/>
      <c r="N151" s="116"/>
      <c r="O151" s="116"/>
      <c r="P151" s="116"/>
      <c r="Q151" s="116"/>
      <c r="R151" s="116"/>
      <c r="S151" s="116"/>
      <c r="T151" s="116"/>
      <c r="U151" s="116"/>
      <c r="V151" s="116"/>
      <c r="W151" s="116"/>
      <c r="X151" s="116"/>
      <c r="Y151" s="116"/>
      <c r="Z151" s="117"/>
    </row>
    <row r="152" spans="1:26" ht="20.100000000000001" customHeight="1" x14ac:dyDescent="0.15">
      <c r="A152" s="99"/>
      <c r="B152" s="99"/>
      <c r="C152" s="114"/>
      <c r="D152" s="167" t="s">
        <v>80</v>
      </c>
      <c r="E152" s="146"/>
      <c r="F152" s="146"/>
      <c r="G152" s="146"/>
      <c r="H152" s="146"/>
      <c r="I152" s="146"/>
      <c r="J152" s="146"/>
      <c r="K152" s="146"/>
      <c r="L152" s="146"/>
      <c r="M152" s="146"/>
      <c r="N152" s="146"/>
      <c r="O152" s="146"/>
      <c r="P152" s="146"/>
      <c r="Q152" s="146"/>
      <c r="R152" s="146"/>
      <c r="S152" s="146"/>
      <c r="T152" s="146"/>
      <c r="U152" s="146"/>
      <c r="V152" s="146"/>
      <c r="W152" s="146"/>
      <c r="X152" s="125"/>
      <c r="Y152" s="124"/>
      <c r="Z152" s="123"/>
    </row>
    <row r="153" spans="1:26" ht="20.100000000000001" customHeight="1" x14ac:dyDescent="0.15">
      <c r="A153" s="99">
        <f>IFERROR(IF(AND($I153&lt;&gt;"しない", $I153&lt;&gt;"する"),1001,0),3)</f>
        <v>0</v>
      </c>
      <c r="B153" s="99"/>
      <c r="C153" s="118"/>
      <c r="D153" s="119">
        <v>1</v>
      </c>
      <c r="E153" s="124" t="s">
        <v>81</v>
      </c>
      <c r="F153" s="124"/>
      <c r="G153" s="124"/>
      <c r="H153" s="124"/>
      <c r="I153" s="49" t="s">
        <v>82</v>
      </c>
      <c r="J153" s="69"/>
      <c r="K153" s="69"/>
      <c r="L153" s="69"/>
      <c r="M153" s="69"/>
      <c r="N153" s="124"/>
      <c r="O153" s="124"/>
      <c r="P153" s="124"/>
      <c r="Q153" s="124"/>
      <c r="R153" s="124"/>
      <c r="S153" s="124"/>
      <c r="T153" s="124"/>
      <c r="U153" s="124"/>
      <c r="Z153" s="168"/>
    </row>
    <row r="154" spans="1:26" ht="20.100000000000001" customHeight="1" x14ac:dyDescent="0.15">
      <c r="A154" s="99"/>
      <c r="B154" s="99"/>
      <c r="C154" s="127"/>
      <c r="D154" s="124"/>
      <c r="E154" s="124"/>
      <c r="F154" s="124"/>
      <c r="G154" s="124"/>
      <c r="H154" s="124"/>
      <c r="I154" s="169"/>
      <c r="J154" s="126" t="s">
        <v>16</v>
      </c>
      <c r="K154" s="126"/>
      <c r="L154" s="126"/>
      <c r="M154" s="126"/>
      <c r="N154" s="126"/>
      <c r="O154" s="126"/>
      <c r="P154" s="126"/>
      <c r="Q154" s="126"/>
      <c r="R154" s="126"/>
      <c r="S154" s="126"/>
      <c r="T154" s="126"/>
      <c r="U154" s="124"/>
      <c r="Z154" s="168"/>
    </row>
    <row r="155" spans="1:26" ht="20.100000000000001" customHeight="1" x14ac:dyDescent="0.15">
      <c r="A155" s="99">
        <f>IFERROR(IF(AND($I153="する",OR(TRIM($I155)="", NOT(OR(IFERROR(SEARCH(" ",$I155),0)&gt;0, IFERROR(SEARCH("　",$I155),0)&gt;0)))),1001,0),3)</f>
        <v>0</v>
      </c>
      <c r="B155" s="99"/>
      <c r="C155" s="118"/>
      <c r="D155" s="119">
        <v>2</v>
      </c>
      <c r="E155" s="94" t="s">
        <v>75</v>
      </c>
      <c r="I155" s="49"/>
      <c r="J155" s="49"/>
      <c r="K155" s="49"/>
      <c r="L155" s="49"/>
      <c r="M155" s="49"/>
      <c r="N155" s="49"/>
      <c r="O155" s="49"/>
      <c r="P155" s="49"/>
      <c r="Q155" s="49"/>
      <c r="R155" s="49"/>
      <c r="S155" s="49"/>
      <c r="T155" s="49"/>
      <c r="U155" s="49"/>
      <c r="V155" s="49"/>
      <c r="W155" s="49"/>
      <c r="X155" s="49"/>
      <c r="Y155" s="49"/>
      <c r="Z155" s="123"/>
    </row>
    <row r="156" spans="1:26" ht="20.100000000000001" customHeight="1" x14ac:dyDescent="0.15">
      <c r="A156" s="99"/>
      <c r="B156" s="99"/>
      <c r="C156" s="118"/>
      <c r="D156" s="119"/>
      <c r="E156" s="124"/>
      <c r="F156" s="124"/>
      <c r="G156" s="124"/>
      <c r="H156" s="124"/>
      <c r="I156" s="130"/>
      <c r="J156" s="126" t="s">
        <v>54</v>
      </c>
      <c r="K156" s="126"/>
      <c r="L156" s="126"/>
      <c r="M156" s="126"/>
      <c r="N156" s="126"/>
      <c r="O156" s="126"/>
      <c r="P156" s="126"/>
      <c r="Q156" s="126"/>
      <c r="R156" s="126"/>
      <c r="S156" s="126"/>
      <c r="T156" s="126"/>
      <c r="U156" s="126"/>
      <c r="V156" s="126"/>
      <c r="W156" s="126"/>
      <c r="X156" s="126"/>
      <c r="Y156" s="126"/>
      <c r="Z156" s="123"/>
    </row>
    <row r="157" spans="1:26" ht="20.100000000000001" customHeight="1" x14ac:dyDescent="0.15">
      <c r="A157" s="99">
        <f>IFERROR(IF(AND($I153="する",OR(TRIM($I157)="", NOT(OR(IFERROR(SEARCH(" ",$I157),0)&gt;0, IFERROR(SEARCH("　",$I157),0)&gt;0)))),1001,0),3)</f>
        <v>0</v>
      </c>
      <c r="B157" s="99"/>
      <c r="C157" s="118"/>
      <c r="D157" s="119">
        <v>3</v>
      </c>
      <c r="E157" s="94" t="s">
        <v>76</v>
      </c>
      <c r="I157" s="49"/>
      <c r="J157" s="49"/>
      <c r="K157" s="49"/>
      <c r="L157" s="49"/>
      <c r="M157" s="49"/>
      <c r="N157" s="49"/>
      <c r="O157" s="49"/>
      <c r="P157" s="49"/>
      <c r="Q157" s="49"/>
      <c r="R157" s="49"/>
      <c r="S157" s="49"/>
      <c r="T157" s="49"/>
      <c r="U157" s="49"/>
      <c r="V157" s="49"/>
      <c r="W157" s="49"/>
      <c r="X157" s="49"/>
      <c r="Y157" s="49"/>
      <c r="Z157" s="123"/>
    </row>
    <row r="158" spans="1:26" ht="20.100000000000001" customHeight="1" x14ac:dyDescent="0.15">
      <c r="A158" s="99"/>
      <c r="B158" s="99"/>
      <c r="C158" s="127"/>
      <c r="D158" s="124"/>
      <c r="E158" s="124"/>
      <c r="F158" s="124"/>
      <c r="G158" s="124"/>
      <c r="H158" s="124"/>
      <c r="I158" s="130"/>
      <c r="J158" s="126" t="s">
        <v>56</v>
      </c>
      <c r="K158" s="126"/>
      <c r="L158" s="126"/>
      <c r="M158" s="126"/>
      <c r="N158" s="126"/>
      <c r="O158" s="126"/>
      <c r="P158" s="126"/>
      <c r="Q158" s="126"/>
      <c r="R158" s="126"/>
      <c r="S158" s="126"/>
      <c r="T158" s="126"/>
      <c r="U158" s="126"/>
      <c r="V158" s="126"/>
      <c r="W158" s="126"/>
      <c r="X158" s="126"/>
      <c r="Y158" s="126"/>
      <c r="Z158" s="123"/>
    </row>
    <row r="159" spans="1:26" ht="20.100000000000001" customHeight="1" x14ac:dyDescent="0.15">
      <c r="A159" s="99">
        <f>IFERROR(IF(AND($I153="する",OR(TRIM($I159)="", LEN($I159)&lt;&gt;8, NOT(ISNUMBER(VALUE($I159))), IFERROR(SEARCH("-", $I159),0)&gt;0)),1001,0),3)</f>
        <v>0</v>
      </c>
      <c r="B159" s="99"/>
      <c r="C159" s="118"/>
      <c r="D159" s="119">
        <v>4</v>
      </c>
      <c r="E159" s="94" t="s">
        <v>83</v>
      </c>
      <c r="I159" s="49"/>
      <c r="J159" s="49"/>
      <c r="K159" s="49"/>
      <c r="L159" s="49"/>
      <c r="M159" s="49"/>
      <c r="N159" s="124"/>
      <c r="O159" s="124"/>
      <c r="P159" s="124"/>
      <c r="Q159" s="124"/>
      <c r="R159" s="124"/>
      <c r="S159" s="124"/>
      <c r="T159" s="124"/>
      <c r="U159" s="124"/>
      <c r="V159" s="124"/>
      <c r="W159" s="124"/>
      <c r="X159" s="124"/>
      <c r="Y159" s="124"/>
      <c r="Z159" s="123"/>
    </row>
    <row r="160" spans="1:26" ht="20.100000000000001" customHeight="1" x14ac:dyDescent="0.15">
      <c r="A160" s="99"/>
      <c r="B160" s="99"/>
      <c r="C160" s="127"/>
      <c r="D160" s="124"/>
      <c r="E160" s="124"/>
      <c r="F160" s="124"/>
      <c r="G160" s="124"/>
      <c r="H160" s="124"/>
      <c r="I160" s="121"/>
      <c r="J160" s="126" t="s">
        <v>101</v>
      </c>
      <c r="K160" s="125"/>
      <c r="L160" s="125"/>
      <c r="M160" s="125"/>
      <c r="N160" s="125"/>
      <c r="O160" s="125"/>
      <c r="P160" s="125"/>
      <c r="Q160" s="125"/>
      <c r="R160" s="125"/>
      <c r="S160" s="125"/>
      <c r="T160" s="125"/>
      <c r="U160" s="125"/>
      <c r="V160" s="125"/>
      <c r="W160" s="125"/>
      <c r="X160" s="125"/>
      <c r="Y160" s="125"/>
      <c r="Z160" s="123"/>
    </row>
    <row r="161" spans="1:27" ht="20.100000000000001" customHeight="1" x14ac:dyDescent="0.15">
      <c r="A161" s="99">
        <f>IFERROR(IF(AND($I153="する",TRIM($I161)=""),1001,0),3)</f>
        <v>0</v>
      </c>
      <c r="B161" s="99"/>
      <c r="C161" s="118"/>
      <c r="D161" s="119">
        <v>5</v>
      </c>
      <c r="E161" s="94" t="s">
        <v>46</v>
      </c>
      <c r="I161" s="70"/>
      <c r="J161" s="71"/>
      <c r="K161" s="71"/>
      <c r="L161" s="71"/>
      <c r="M161" s="71"/>
      <c r="N161" s="124"/>
      <c r="O161" s="124"/>
      <c r="P161" s="124"/>
      <c r="Q161" s="124"/>
      <c r="R161" s="124"/>
      <c r="S161" s="124"/>
      <c r="T161" s="124"/>
      <c r="U161" s="124"/>
      <c r="V161" s="124"/>
      <c r="W161" s="124"/>
      <c r="X161" s="124"/>
      <c r="Y161" s="124"/>
      <c r="Z161" s="123"/>
    </row>
    <row r="162" spans="1:27" ht="20.100000000000001" customHeight="1" x14ac:dyDescent="0.15">
      <c r="A162" s="99"/>
      <c r="B162" s="99"/>
      <c r="C162" s="118"/>
      <c r="D162" s="119"/>
      <c r="E162" s="124"/>
      <c r="F162" s="124"/>
      <c r="G162" s="124"/>
      <c r="H162" s="124"/>
      <c r="I162" s="121"/>
      <c r="J162" s="126" t="s">
        <v>110</v>
      </c>
      <c r="K162" s="125"/>
      <c r="L162" s="125"/>
      <c r="M162" s="125"/>
      <c r="N162" s="125"/>
      <c r="O162" s="125"/>
      <c r="P162" s="125"/>
      <c r="Q162" s="125"/>
      <c r="R162" s="125"/>
      <c r="S162" s="125"/>
      <c r="T162" s="125"/>
      <c r="U162" s="125"/>
      <c r="V162" s="125"/>
      <c r="W162" s="125"/>
      <c r="X162" s="125"/>
      <c r="Y162" s="125"/>
      <c r="Z162" s="123"/>
    </row>
    <row r="163" spans="1:27" ht="20.100000000000001" customHeight="1" x14ac:dyDescent="0.15">
      <c r="A163" s="99">
        <f>IFERROR(IF(AND($I153="する",AND($I163&lt;&gt;"", OR(ISERROR(FIND("@"&amp;LEFT($I163,3)&amp;"@", 都道府県3))=FALSE, ISERROR(FIND("@"&amp;LEFT($I163,4)&amp;"@",都道府県4))=FALSE))=FALSE),1001,0),3)</f>
        <v>0</v>
      </c>
      <c r="B163" s="99"/>
      <c r="C163" s="118"/>
      <c r="D163" s="119">
        <v>6</v>
      </c>
      <c r="E163" s="94" t="s">
        <v>47</v>
      </c>
      <c r="I163" s="72"/>
      <c r="J163" s="72"/>
      <c r="K163" s="72"/>
      <c r="L163" s="72"/>
      <c r="M163" s="72"/>
      <c r="N163" s="72"/>
      <c r="O163" s="72"/>
      <c r="P163" s="72"/>
      <c r="Q163" s="73"/>
      <c r="R163" s="72"/>
      <c r="S163" s="72"/>
      <c r="T163" s="72"/>
      <c r="U163" s="72"/>
      <c r="V163" s="72"/>
      <c r="W163" s="72"/>
      <c r="X163" s="72"/>
      <c r="Y163" s="72"/>
      <c r="Z163" s="123"/>
    </row>
    <row r="164" spans="1:27" ht="20.100000000000001" customHeight="1" x14ac:dyDescent="0.15">
      <c r="A164" s="99"/>
      <c r="B164" s="99"/>
      <c r="C164" s="118"/>
      <c r="D164" s="119"/>
      <c r="E164" s="124"/>
      <c r="F164" s="124"/>
      <c r="G164" s="124"/>
      <c r="H164" s="124"/>
      <c r="I164" s="121"/>
      <c r="J164" s="126" t="s">
        <v>48</v>
      </c>
      <c r="K164" s="125"/>
      <c r="L164" s="125"/>
      <c r="M164" s="125"/>
      <c r="N164" s="125"/>
      <c r="O164" s="125"/>
      <c r="P164" s="125"/>
      <c r="Q164" s="125"/>
      <c r="R164" s="125"/>
      <c r="S164" s="125"/>
      <c r="T164" s="125"/>
      <c r="U164" s="125"/>
      <c r="V164" s="125"/>
      <c r="W164" s="125"/>
      <c r="X164" s="125"/>
      <c r="Y164" s="125"/>
      <c r="Z164" s="123"/>
    </row>
    <row r="165" spans="1:27" ht="20.100000000000001" customHeight="1" x14ac:dyDescent="0.15">
      <c r="A165" s="99">
        <f>IFERROR(IF(AND($I153="する",NOT(AND(TRIM($I165)&lt;&gt;"",ISNUMBER(VALUE(SUBSTITUTE($I165,"-",""))),IFERROR(SEARCH("-",$I165),0)&gt;0))),1001,0),3)</f>
        <v>0</v>
      </c>
      <c r="B165" s="99"/>
      <c r="C165" s="118"/>
      <c r="D165" s="119">
        <v>7</v>
      </c>
      <c r="E165" s="94" t="s">
        <v>57</v>
      </c>
      <c r="I165" s="49"/>
      <c r="J165" s="49"/>
      <c r="K165" s="49"/>
      <c r="L165" s="49"/>
      <c r="M165" s="49"/>
      <c r="Y165" s="125"/>
      <c r="Z165" s="123"/>
    </row>
    <row r="166" spans="1:27" ht="20.100000000000001" customHeight="1" x14ac:dyDescent="0.15">
      <c r="A166" s="99"/>
      <c r="B166" s="99"/>
      <c r="C166" s="127"/>
      <c r="D166" s="124"/>
      <c r="E166" s="124"/>
      <c r="F166" s="124"/>
      <c r="G166" s="124"/>
      <c r="H166" s="124"/>
      <c r="I166" s="121"/>
      <c r="J166" s="126" t="s">
        <v>60</v>
      </c>
      <c r="K166" s="125"/>
      <c r="L166" s="125"/>
      <c r="M166" s="125"/>
      <c r="N166" s="125"/>
      <c r="O166" s="125"/>
      <c r="P166" s="125"/>
      <c r="Q166" s="125"/>
      <c r="R166" s="125"/>
      <c r="S166" s="125"/>
      <c r="T166" s="125"/>
      <c r="U166" s="125"/>
      <c r="V166" s="125"/>
      <c r="W166" s="125"/>
      <c r="X166" s="125"/>
      <c r="Y166" s="125"/>
      <c r="Z166" s="123"/>
    </row>
    <row r="167" spans="1:27" ht="20.100000000000001" customHeight="1" x14ac:dyDescent="0.15">
      <c r="A167" s="99">
        <f>IFERROR(IF(AND($I153="する",AND(TRIM($I167)&lt;&gt;"",NOT(AND(ISNUMBER(VALUE(SUBSTITUTE($I167,"-",""))),IFERROR(SEARCH("-",$I167),0)&gt;0)))),1001,0),3)</f>
        <v>0</v>
      </c>
      <c r="B167" s="99"/>
      <c r="C167" s="118"/>
      <c r="D167" s="119">
        <v>8</v>
      </c>
      <c r="E167" s="94" t="s">
        <v>61</v>
      </c>
      <c r="I167" s="49"/>
      <c r="J167" s="49"/>
      <c r="K167" s="49"/>
      <c r="L167" s="49"/>
      <c r="M167" s="49"/>
      <c r="N167" s="125"/>
      <c r="O167" s="125"/>
      <c r="P167" s="125"/>
      <c r="Q167" s="125"/>
      <c r="R167" s="125"/>
      <c r="S167" s="125"/>
      <c r="T167" s="125"/>
      <c r="U167" s="125"/>
      <c r="V167" s="125"/>
      <c r="W167" s="125"/>
      <c r="X167" s="125"/>
      <c r="Y167" s="125"/>
      <c r="Z167" s="123"/>
    </row>
    <row r="168" spans="1:27" ht="20.100000000000001" customHeight="1" x14ac:dyDescent="0.15">
      <c r="A168" s="99"/>
      <c r="B168" s="99"/>
      <c r="C168" s="127"/>
      <c r="D168" s="124"/>
      <c r="E168" s="124"/>
      <c r="F168" s="124"/>
      <c r="G168" s="124"/>
      <c r="H168" s="124"/>
      <c r="I168" s="121"/>
      <c r="J168" s="126" t="s">
        <v>60</v>
      </c>
      <c r="K168" s="125"/>
      <c r="L168" s="125"/>
      <c r="M168" s="125"/>
      <c r="N168" s="125"/>
      <c r="O168" s="125"/>
      <c r="P168" s="125"/>
      <c r="Q168" s="125"/>
      <c r="R168" s="125"/>
      <c r="S168" s="125"/>
      <c r="T168" s="125"/>
      <c r="U168" s="125"/>
      <c r="V168" s="125"/>
      <c r="W168" s="125"/>
      <c r="X168" s="125"/>
      <c r="Y168" s="125"/>
      <c r="Z168" s="123"/>
    </row>
    <row r="169" spans="1:27" ht="20.100000000000001" customHeight="1" x14ac:dyDescent="0.15">
      <c r="A169" s="99">
        <f>IFERROR(IF(AND($I153="する",AND(TRIM($I169)&lt;&gt;"", NOT(IFERROR(SEARCH("@",$I169),0)&gt;0))),1001,0),3)</f>
        <v>0</v>
      </c>
      <c r="B169" s="99"/>
      <c r="C169" s="118"/>
      <c r="D169" s="119">
        <v>9</v>
      </c>
      <c r="E169" s="94" t="s">
        <v>62</v>
      </c>
      <c r="I169" s="49"/>
      <c r="J169" s="49"/>
      <c r="K169" s="49"/>
      <c r="L169" s="49"/>
      <c r="M169" s="49"/>
      <c r="N169" s="49"/>
      <c r="O169" s="49"/>
      <c r="P169" s="49"/>
      <c r="Q169" s="74"/>
      <c r="R169" s="49"/>
      <c r="S169" s="49"/>
      <c r="T169" s="49"/>
      <c r="U169" s="49"/>
      <c r="V169" s="49"/>
      <c r="W169" s="49"/>
      <c r="X169" s="49"/>
      <c r="Y169" s="49"/>
      <c r="Z169" s="123"/>
    </row>
    <row r="170" spans="1:27" ht="20.100000000000001" customHeight="1" x14ac:dyDescent="0.15">
      <c r="A170" s="99"/>
      <c r="B170" s="99"/>
      <c r="C170" s="127"/>
      <c r="D170" s="124"/>
      <c r="E170" s="124"/>
      <c r="F170" s="124"/>
      <c r="G170" s="124"/>
      <c r="H170" s="124"/>
      <c r="I170" s="121"/>
      <c r="J170" s="132" t="s">
        <v>108</v>
      </c>
      <c r="K170" s="150"/>
      <c r="L170" s="125"/>
      <c r="M170" s="125"/>
      <c r="N170" s="125"/>
      <c r="O170" s="125"/>
      <c r="P170" s="125"/>
      <c r="Q170" s="151"/>
      <c r="R170" s="125"/>
      <c r="S170" s="125"/>
      <c r="T170" s="125"/>
      <c r="U170" s="125"/>
      <c r="V170" s="125"/>
      <c r="W170" s="125"/>
      <c r="X170" s="125"/>
      <c r="Y170" s="125"/>
      <c r="Z170" s="123"/>
    </row>
    <row r="171" spans="1:27" ht="20.100000000000001" customHeight="1" x14ac:dyDescent="0.15">
      <c r="A171" s="99"/>
      <c r="B171" s="99"/>
      <c r="C171" s="138"/>
      <c r="D171" s="139"/>
      <c r="E171" s="139"/>
      <c r="F171" s="139"/>
      <c r="G171" s="139"/>
      <c r="H171" s="139"/>
      <c r="I171" s="140"/>
      <c r="J171" s="140"/>
      <c r="K171" s="141"/>
      <c r="L171" s="140"/>
      <c r="M171" s="140"/>
      <c r="N171" s="140"/>
      <c r="O171" s="140"/>
      <c r="P171" s="140"/>
      <c r="Q171" s="140"/>
      <c r="R171" s="140"/>
      <c r="S171" s="140"/>
      <c r="T171" s="140"/>
      <c r="U171" s="140"/>
      <c r="V171" s="140"/>
      <c r="W171" s="140"/>
      <c r="X171" s="140"/>
      <c r="Y171" s="170"/>
      <c r="Z171" s="142"/>
      <c r="AA171" s="157"/>
    </row>
    <row r="172" spans="1:27" ht="20.100000000000001" customHeight="1" x14ac:dyDescent="0.15">
      <c r="A172" s="99"/>
      <c r="B172" s="99"/>
      <c r="C172" s="124"/>
      <c r="D172" s="124"/>
      <c r="E172" s="124"/>
      <c r="F172" s="124"/>
      <c r="G172" s="124"/>
      <c r="H172" s="124"/>
      <c r="I172" s="144"/>
      <c r="J172" s="144"/>
      <c r="K172" s="144"/>
      <c r="L172" s="144"/>
      <c r="M172" s="144"/>
      <c r="N172" s="144"/>
      <c r="O172" s="144"/>
      <c r="P172" s="144"/>
      <c r="Q172" s="144"/>
      <c r="R172" s="144"/>
      <c r="S172" s="144"/>
      <c r="T172" s="144"/>
      <c r="U172" s="144"/>
      <c r="V172" s="144"/>
      <c r="W172" s="144"/>
      <c r="X172" s="144"/>
      <c r="Y172" s="171"/>
      <c r="Z172" s="124"/>
      <c r="AA172" s="157"/>
    </row>
    <row r="173" spans="1:27" ht="20.100000000000001" customHeight="1" x14ac:dyDescent="0.15">
      <c r="A173" s="99"/>
      <c r="B173" s="99"/>
      <c r="C173" s="124"/>
      <c r="D173" s="124"/>
      <c r="E173" s="124"/>
      <c r="F173" s="124"/>
      <c r="G173" s="124"/>
      <c r="H173" s="124"/>
      <c r="I173" s="172"/>
      <c r="J173" s="144"/>
      <c r="K173" s="144"/>
      <c r="L173" s="144"/>
      <c r="M173" s="144"/>
      <c r="N173" s="171"/>
      <c r="O173" s="144"/>
      <c r="P173" s="144"/>
      <c r="Q173" s="144"/>
      <c r="R173" s="171"/>
      <c r="S173" s="144"/>
      <c r="T173" s="144"/>
      <c r="U173" s="144"/>
      <c r="V173" s="144"/>
      <c r="W173" s="144"/>
      <c r="X173" s="144"/>
      <c r="Y173" s="144"/>
      <c r="Z173" s="144"/>
      <c r="AA173" s="144"/>
    </row>
    <row r="174" spans="1:27" ht="20.100000000000001" customHeight="1" x14ac:dyDescent="0.15">
      <c r="A174" s="99"/>
      <c r="B174" s="99"/>
      <c r="C174" s="111" t="s">
        <v>14</v>
      </c>
      <c r="D174" s="112"/>
      <c r="E174" s="112"/>
      <c r="F174" s="112"/>
      <c r="G174" s="112"/>
      <c r="H174" s="113"/>
      <c r="I174" s="173"/>
      <c r="J174" s="174"/>
      <c r="K174" s="174"/>
      <c r="L174" s="174"/>
      <c r="M174" s="174"/>
      <c r="N174" s="174"/>
      <c r="O174" s="174"/>
      <c r="P174" s="174"/>
      <c r="Q174" s="174"/>
      <c r="R174" s="174"/>
      <c r="S174" s="174"/>
      <c r="T174" s="174"/>
      <c r="U174" s="174"/>
      <c r="V174" s="174"/>
      <c r="W174" s="174"/>
      <c r="X174" s="174"/>
      <c r="Y174" s="174"/>
      <c r="Z174" s="174"/>
    </row>
    <row r="175" spans="1:27" ht="20.100000000000001" customHeight="1" x14ac:dyDescent="0.15">
      <c r="A175" s="99"/>
      <c r="B175" s="99"/>
      <c r="C175" s="175"/>
      <c r="D175" s="176"/>
      <c r="E175" s="176"/>
      <c r="F175" s="176"/>
      <c r="G175" s="176"/>
      <c r="H175" s="176"/>
      <c r="Z175" s="168"/>
      <c r="AA175" s="135"/>
    </row>
    <row r="176" spans="1:27" ht="20.100000000000001" customHeight="1" x14ac:dyDescent="0.15">
      <c r="A176" s="110"/>
      <c r="B176" s="99"/>
      <c r="C176" s="114"/>
      <c r="D176" s="119">
        <v>1</v>
      </c>
      <c r="E176" s="94" t="s">
        <v>25</v>
      </c>
      <c r="I176" s="79"/>
      <c r="J176" s="80"/>
      <c r="K176" s="80"/>
      <c r="L176" s="80"/>
      <c r="M176" s="80"/>
      <c r="N176" s="177"/>
      <c r="O176" s="177"/>
      <c r="P176" s="177"/>
      <c r="Q176" s="177"/>
      <c r="R176" s="177"/>
      <c r="S176" s="177"/>
      <c r="T176" s="177"/>
      <c r="U176" s="177"/>
      <c r="V176" s="124"/>
      <c r="W176" s="124"/>
      <c r="Z176" s="168"/>
    </row>
    <row r="177" spans="1:26" ht="30" customHeight="1" x14ac:dyDescent="0.15">
      <c r="A177" s="110"/>
      <c r="B177" s="99"/>
      <c r="C177" s="114"/>
      <c r="D177" s="178"/>
      <c r="E177" s="179"/>
      <c r="F177" s="179"/>
      <c r="G177" s="179"/>
      <c r="H177" s="177"/>
      <c r="I177" s="180"/>
      <c r="J177" s="147" t="str">
        <f>日付例&amp;"　事業協同組合、企業組合、協業組合等で官公需適格組合証明を受けている場合は取得年月日を入力してください。"</f>
        <v>例)2024/4/1、R6/4/1　事業協同組合、企業組合、協業組合等で官公需適格組合証明を受けている場合は取得年月日を入力してください。</v>
      </c>
      <c r="K177" s="147"/>
      <c r="L177" s="147"/>
      <c r="M177" s="147"/>
      <c r="N177" s="147"/>
      <c r="O177" s="147"/>
      <c r="P177" s="147"/>
      <c r="Q177" s="147"/>
      <c r="R177" s="147"/>
      <c r="S177" s="147"/>
      <c r="T177" s="147"/>
      <c r="U177" s="147"/>
      <c r="V177" s="147"/>
      <c r="W177" s="147"/>
      <c r="X177" s="147"/>
      <c r="Y177" s="147"/>
      <c r="Z177" s="168"/>
    </row>
    <row r="178" spans="1:26" ht="20.100000000000001" customHeight="1" x14ac:dyDescent="0.15">
      <c r="A178" s="110"/>
      <c r="B178" s="99"/>
      <c r="C178" s="114"/>
      <c r="D178" s="119">
        <v>2</v>
      </c>
      <c r="E178" s="94" t="s">
        <v>26</v>
      </c>
      <c r="I178" s="49"/>
      <c r="J178" s="80"/>
      <c r="K178" s="80"/>
      <c r="L178" s="80"/>
      <c r="M178" s="80"/>
      <c r="N178" s="177"/>
      <c r="O178" s="177"/>
      <c r="P178" s="156"/>
      <c r="Q178" s="177"/>
      <c r="R178" s="177"/>
      <c r="S178" s="177"/>
      <c r="T178" s="177"/>
      <c r="U178" s="177"/>
      <c r="V178" s="124"/>
      <c r="W178" s="124"/>
      <c r="Z178" s="168"/>
    </row>
    <row r="179" spans="1:26" ht="20.100000000000001" customHeight="1" x14ac:dyDescent="0.15">
      <c r="A179" s="110"/>
      <c r="B179" s="99"/>
      <c r="C179" s="114"/>
      <c r="D179" s="178"/>
      <c r="E179" s="179"/>
      <c r="F179" s="179"/>
      <c r="G179" s="179"/>
      <c r="H179" s="177"/>
      <c r="I179" s="180"/>
      <c r="J179" s="126" t="s">
        <v>389</v>
      </c>
      <c r="K179" s="126"/>
      <c r="L179" s="126"/>
      <c r="M179" s="126"/>
      <c r="N179" s="126"/>
      <c r="O179" s="126"/>
      <c r="P179" s="126"/>
      <c r="Q179" s="126"/>
      <c r="R179" s="126"/>
      <c r="S179" s="126"/>
      <c r="T179" s="126"/>
      <c r="U179" s="126"/>
      <c r="V179" s="126"/>
      <c r="W179" s="126"/>
      <c r="X179" s="126"/>
      <c r="Y179" s="126"/>
      <c r="Z179" s="168"/>
    </row>
    <row r="180" spans="1:26" ht="20.100000000000001" customHeight="1" x14ac:dyDescent="0.15">
      <c r="A180" s="99"/>
      <c r="B180" s="99"/>
      <c r="C180" s="118"/>
      <c r="D180" s="119">
        <v>3</v>
      </c>
      <c r="E180" s="124" t="s">
        <v>1</v>
      </c>
      <c r="F180" s="124"/>
      <c r="P180" s="181"/>
      <c r="Q180" s="182"/>
      <c r="R180" s="182"/>
      <c r="S180" s="182"/>
      <c r="T180" s="182"/>
      <c r="U180" s="182"/>
      <c r="V180" s="182"/>
      <c r="W180" s="182"/>
      <c r="X180" s="182"/>
      <c r="Y180" s="182"/>
      <c r="Z180" s="123"/>
    </row>
    <row r="181" spans="1:26" ht="45" customHeight="1" x14ac:dyDescent="0.15">
      <c r="A181" s="99"/>
      <c r="B181" s="99"/>
      <c r="C181" s="118"/>
      <c r="D181" s="119"/>
      <c r="E181" s="183" t="s">
        <v>40</v>
      </c>
      <c r="F181" s="183"/>
      <c r="G181" s="183"/>
      <c r="H181" s="183"/>
      <c r="I181" s="183"/>
      <c r="J181" s="183"/>
      <c r="K181" s="183"/>
      <c r="L181" s="183"/>
      <c r="M181" s="183"/>
      <c r="N181" s="183"/>
      <c r="O181" s="183"/>
      <c r="P181" s="183"/>
      <c r="Q181" s="183"/>
      <c r="R181" s="183"/>
      <c r="S181" s="183"/>
      <c r="T181" s="183"/>
      <c r="U181" s="183"/>
      <c r="V181" s="183"/>
      <c r="W181" s="183"/>
      <c r="X181" s="183"/>
      <c r="Y181" s="183"/>
      <c r="Z181" s="123"/>
    </row>
    <row r="182" spans="1:26" ht="20.100000000000001" customHeight="1" x14ac:dyDescent="0.15">
      <c r="A182" s="99">
        <f>IFERROR(IF(COUNTIF($K183:$K186,"○")&gt;1,1001,0),3)</f>
        <v>0</v>
      </c>
      <c r="B182" s="359"/>
      <c r="C182" s="118"/>
      <c r="D182" s="119"/>
      <c r="E182" s="184" t="s">
        <v>8</v>
      </c>
      <c r="F182" s="185"/>
      <c r="G182" s="185"/>
      <c r="H182" s="185"/>
      <c r="I182" s="185"/>
      <c r="J182" s="186"/>
      <c r="K182" s="187" t="s">
        <v>19</v>
      </c>
      <c r="L182" s="188"/>
      <c r="M182" s="189"/>
      <c r="N182" s="190" t="s">
        <v>9</v>
      </c>
      <c r="O182" s="191"/>
      <c r="P182" s="191"/>
      <c r="Q182" s="191"/>
      <c r="R182" s="191"/>
      <c r="S182" s="191"/>
      <c r="T182" s="191"/>
      <c r="U182" s="191"/>
      <c r="V182" s="192"/>
      <c r="W182" s="193" t="s">
        <v>10</v>
      </c>
      <c r="X182" s="194"/>
      <c r="Y182" s="195"/>
      <c r="Z182" s="123"/>
    </row>
    <row r="183" spans="1:26" ht="20.100000000000001" customHeight="1" x14ac:dyDescent="0.15">
      <c r="A183" s="99"/>
      <c r="B183" s="99"/>
      <c r="C183" s="118"/>
      <c r="D183" s="196"/>
      <c r="E183" s="197" t="s">
        <v>20</v>
      </c>
      <c r="F183" s="198"/>
      <c r="G183" s="198"/>
      <c r="H183" s="198"/>
      <c r="I183" s="198"/>
      <c r="J183" s="199"/>
      <c r="K183" s="81"/>
      <c r="L183" s="82"/>
      <c r="M183" s="83"/>
      <c r="N183" s="200"/>
      <c r="O183" s="201"/>
      <c r="P183" s="201"/>
      <c r="Q183" s="201"/>
      <c r="R183" s="201"/>
      <c r="S183" s="201"/>
      <c r="T183" s="201"/>
      <c r="U183" s="201"/>
      <c r="V183" s="202"/>
      <c r="W183" s="203"/>
      <c r="X183" s="204"/>
      <c r="Y183" s="205"/>
      <c r="Z183" s="123"/>
    </row>
    <row r="184" spans="1:26" ht="20.100000000000001" customHeight="1" x14ac:dyDescent="0.15">
      <c r="A184" s="99">
        <f>IFERROR(IF(AND($K184="○",TRIM($N184)=""),1001,0),3)</f>
        <v>0</v>
      </c>
      <c r="B184" s="99"/>
      <c r="C184" s="118"/>
      <c r="D184" s="196"/>
      <c r="E184" s="206" t="s">
        <v>21</v>
      </c>
      <c r="F184" s="207"/>
      <c r="G184" s="207"/>
      <c r="H184" s="207"/>
      <c r="I184" s="207"/>
      <c r="J184" s="208"/>
      <c r="K184" s="76"/>
      <c r="L184" s="77"/>
      <c r="M184" s="78"/>
      <c r="N184" s="51"/>
      <c r="O184" s="52"/>
      <c r="P184" s="52"/>
      <c r="Q184" s="52"/>
      <c r="R184" s="52"/>
      <c r="S184" s="52"/>
      <c r="T184" s="52"/>
      <c r="U184" s="52"/>
      <c r="V184" s="53"/>
      <c r="W184" s="209"/>
      <c r="X184" s="210"/>
      <c r="Y184" s="211"/>
      <c r="Z184" s="123"/>
    </row>
    <row r="185" spans="1:26" ht="20.100000000000001" customHeight="1" x14ac:dyDescent="0.15">
      <c r="A185" s="99">
        <f>IFERROR(IF(AND($K185="○",TRIM($N185)=""),1001,0),3)</f>
        <v>0</v>
      </c>
      <c r="B185" s="99"/>
      <c r="C185" s="118"/>
      <c r="D185" s="196"/>
      <c r="E185" s="206" t="s">
        <v>22</v>
      </c>
      <c r="F185" s="207"/>
      <c r="G185" s="207"/>
      <c r="H185" s="207"/>
      <c r="I185" s="207"/>
      <c r="J185" s="208"/>
      <c r="K185" s="76"/>
      <c r="L185" s="77"/>
      <c r="M185" s="78"/>
      <c r="N185" s="51"/>
      <c r="O185" s="52"/>
      <c r="P185" s="52"/>
      <c r="Q185" s="52"/>
      <c r="R185" s="52"/>
      <c r="S185" s="52"/>
      <c r="T185" s="52"/>
      <c r="U185" s="52"/>
      <c r="V185" s="53"/>
      <c r="W185" s="212">
        <v>100</v>
      </c>
      <c r="X185" s="213"/>
      <c r="Y185" s="214" t="s">
        <v>11</v>
      </c>
      <c r="Z185" s="123"/>
    </row>
    <row r="186" spans="1:26" ht="20.100000000000001" customHeight="1" x14ac:dyDescent="0.15">
      <c r="A186" s="99">
        <f>IFERROR(IF(AND($K186="○",OR(TRIM($N186)="",TRIM($W186)="")),1001,0),3)</f>
        <v>0</v>
      </c>
      <c r="B186" s="99"/>
      <c r="C186" s="118"/>
      <c r="D186" s="196"/>
      <c r="E186" s="215" t="s">
        <v>23</v>
      </c>
      <c r="F186" s="216"/>
      <c r="G186" s="216"/>
      <c r="H186" s="216"/>
      <c r="I186" s="216"/>
      <c r="J186" s="217"/>
      <c r="K186" s="54"/>
      <c r="L186" s="55"/>
      <c r="M186" s="56"/>
      <c r="N186" s="51"/>
      <c r="O186" s="52"/>
      <c r="P186" s="60"/>
      <c r="Q186" s="52"/>
      <c r="R186" s="52"/>
      <c r="S186" s="52"/>
      <c r="T186" s="52"/>
      <c r="U186" s="52"/>
      <c r="V186" s="53"/>
      <c r="W186" s="61"/>
      <c r="X186" s="62"/>
      <c r="Y186" s="218" t="s">
        <v>11</v>
      </c>
      <c r="Z186" s="123"/>
    </row>
    <row r="187" spans="1:26" ht="20.100000000000001" customHeight="1" x14ac:dyDescent="0.15">
      <c r="A187" s="99"/>
      <c r="B187" s="99"/>
      <c r="C187" s="118"/>
      <c r="D187" s="196"/>
      <c r="E187" s="219"/>
      <c r="F187" s="220"/>
      <c r="G187" s="220"/>
      <c r="H187" s="220"/>
      <c r="I187" s="220"/>
      <c r="J187" s="221"/>
      <c r="K187" s="57"/>
      <c r="L187" s="58"/>
      <c r="M187" s="59"/>
      <c r="N187" s="63"/>
      <c r="O187" s="64"/>
      <c r="P187" s="65"/>
      <c r="Q187" s="64"/>
      <c r="R187" s="64"/>
      <c r="S187" s="64"/>
      <c r="T187" s="64"/>
      <c r="U187" s="64"/>
      <c r="V187" s="66"/>
      <c r="W187" s="67"/>
      <c r="X187" s="68"/>
      <c r="Y187" s="222" t="s">
        <v>11</v>
      </c>
      <c r="Z187" s="123"/>
    </row>
    <row r="188" spans="1:26" ht="20.100000000000001" customHeight="1" x14ac:dyDescent="0.15">
      <c r="A188" s="99"/>
      <c r="B188" s="99"/>
      <c r="C188" s="118"/>
      <c r="D188" s="119"/>
      <c r="E188" s="223"/>
      <c r="F188" s="223"/>
      <c r="G188" s="223"/>
      <c r="H188" s="223"/>
      <c r="I188" s="223"/>
      <c r="J188" s="223"/>
      <c r="K188" s="125"/>
      <c r="L188" s="125"/>
      <c r="M188" s="125"/>
      <c r="N188" s="125"/>
      <c r="O188" s="125"/>
      <c r="P188" s="125"/>
      <c r="Q188" s="125"/>
      <c r="R188" s="125"/>
      <c r="S188" s="125"/>
      <c r="T188" s="125"/>
      <c r="U188" s="125"/>
      <c r="V188" s="125"/>
      <c r="W188" s="125"/>
      <c r="X188" s="125"/>
      <c r="Y188" s="125"/>
      <c r="Z188" s="123"/>
    </row>
    <row r="189" spans="1:26" ht="20.100000000000001" customHeight="1" x14ac:dyDescent="0.15">
      <c r="A189" s="99">
        <f>IFERROR(IF(TRIM($I189)="",1001,0),3)</f>
        <v>1001</v>
      </c>
      <c r="B189" s="99"/>
      <c r="C189" s="118"/>
      <c r="D189" s="119">
        <v>4</v>
      </c>
      <c r="E189" s="94" t="s">
        <v>0</v>
      </c>
      <c r="I189" s="89"/>
      <c r="J189" s="89"/>
      <c r="K189" s="89"/>
      <c r="L189" s="89"/>
      <c r="M189" s="89"/>
      <c r="N189" s="124" t="s">
        <v>24</v>
      </c>
      <c r="O189" s="124"/>
      <c r="P189" s="124"/>
      <c r="Q189" s="124"/>
      <c r="R189" s="124"/>
      <c r="S189" s="124"/>
      <c r="T189" s="124"/>
      <c r="U189" s="124"/>
      <c r="V189" s="124"/>
      <c r="W189" s="124"/>
      <c r="X189" s="124"/>
      <c r="Y189" s="124"/>
      <c r="Z189" s="123"/>
    </row>
    <row r="190" spans="1:26" ht="45" customHeight="1" x14ac:dyDescent="0.15">
      <c r="A190" s="99"/>
      <c r="B190" s="99"/>
      <c r="C190" s="127"/>
      <c r="D190" s="124"/>
      <c r="E190" s="124"/>
      <c r="F190" s="124"/>
      <c r="G190" s="124"/>
      <c r="H190" s="124"/>
      <c r="I190" s="121"/>
      <c r="J190" s="147" t="s">
        <v>106</v>
      </c>
      <c r="K190" s="148"/>
      <c r="L190" s="148"/>
      <c r="M190" s="148"/>
      <c r="N190" s="148"/>
      <c r="O190" s="148"/>
      <c r="P190" s="148"/>
      <c r="Q190" s="148"/>
      <c r="R190" s="148"/>
      <c r="S190" s="148"/>
      <c r="T190" s="148"/>
      <c r="U190" s="148"/>
      <c r="V190" s="148"/>
      <c r="W190" s="148"/>
      <c r="X190" s="148"/>
      <c r="Y190" s="148"/>
      <c r="Z190" s="123"/>
    </row>
    <row r="191" spans="1:26" ht="20.100000000000001" customHeight="1" x14ac:dyDescent="0.15">
      <c r="A191" s="99"/>
      <c r="B191" s="99"/>
      <c r="C191" s="118"/>
      <c r="D191" s="119">
        <v>5</v>
      </c>
      <c r="E191" s="94" t="s">
        <v>27</v>
      </c>
      <c r="I191" s="79"/>
      <c r="J191" s="50"/>
      <c r="K191" s="50"/>
      <c r="L191" s="50"/>
      <c r="M191" s="50"/>
      <c r="N191" s="124"/>
      <c r="O191" s="124"/>
      <c r="P191" s="124"/>
      <c r="Q191" s="124"/>
      <c r="R191" s="124"/>
      <c r="S191" s="124"/>
      <c r="T191" s="124"/>
      <c r="U191" s="124"/>
      <c r="V191" s="124"/>
      <c r="W191" s="124"/>
      <c r="X191" s="124"/>
      <c r="Y191" s="124"/>
      <c r="Z191" s="123"/>
    </row>
    <row r="192" spans="1:26" ht="20.100000000000001" customHeight="1" x14ac:dyDescent="0.15">
      <c r="A192" s="99"/>
      <c r="B192" s="99"/>
      <c r="C192" s="127"/>
      <c r="D192" s="124"/>
      <c r="E192" s="124"/>
      <c r="F192" s="124"/>
      <c r="G192" s="124"/>
      <c r="H192" s="124"/>
      <c r="I192" s="121"/>
      <c r="J192" s="126" t="str">
        <f>日付例&amp;"　年月日を入力してください。個人の場合や設立日が1900/3/31以前の場合は、入力不要です。"</f>
        <v>例)2024/4/1、R6/4/1　年月日を入力してください。個人の場合や設立日が1900/3/31以前の場合は、入力不要です。</v>
      </c>
      <c r="K192" s="125"/>
      <c r="L192" s="125"/>
      <c r="M192" s="125"/>
      <c r="N192" s="125"/>
      <c r="O192" s="125"/>
      <c r="P192" s="125"/>
      <c r="Q192" s="125"/>
      <c r="R192" s="125"/>
      <c r="S192" s="125"/>
      <c r="T192" s="125"/>
      <c r="U192" s="125"/>
      <c r="V192" s="125"/>
      <c r="W192" s="125"/>
      <c r="X192" s="125"/>
      <c r="Y192" s="125"/>
      <c r="Z192" s="123"/>
    </row>
    <row r="193" spans="1:27" ht="20.100000000000001" customHeight="1" x14ac:dyDescent="0.15">
      <c r="A193" s="99"/>
      <c r="B193" s="99"/>
      <c r="C193" s="118"/>
      <c r="D193" s="119">
        <v>6</v>
      </c>
      <c r="E193" s="94" t="s">
        <v>84</v>
      </c>
      <c r="F193" s="124"/>
      <c r="G193" s="124"/>
      <c r="H193" s="124"/>
      <c r="I193" s="79"/>
      <c r="J193" s="50"/>
      <c r="K193" s="50"/>
      <c r="L193" s="50"/>
      <c r="M193" s="50"/>
      <c r="N193" s="224"/>
      <c r="O193" s="182"/>
      <c r="P193" s="182"/>
      <c r="Q193" s="182"/>
      <c r="R193" s="182"/>
      <c r="S193" s="182"/>
      <c r="T193" s="182"/>
      <c r="U193" s="182"/>
      <c r="V193" s="182"/>
      <c r="W193" s="182"/>
      <c r="X193" s="182"/>
      <c r="Y193" s="182"/>
      <c r="Z193" s="225"/>
      <c r="AA193" s="127"/>
    </row>
    <row r="194" spans="1:27" ht="20.100000000000001" customHeight="1" x14ac:dyDescent="0.15">
      <c r="A194" s="99"/>
      <c r="B194" s="99"/>
      <c r="C194" s="118"/>
      <c r="D194" s="119"/>
      <c r="E194" s="124"/>
      <c r="F194" s="124"/>
      <c r="G194" s="124"/>
      <c r="H194" s="124"/>
      <c r="I194" s="226"/>
      <c r="J194" s="126" t="str">
        <f>日付例&amp;"　年月日を入力してください。創業日が1900/3/31以前の場合は、入力不要です。"</f>
        <v>例)2024/4/1、R6/4/1　年月日を入力してください。創業日が1900/3/31以前の場合は、入力不要です。</v>
      </c>
      <c r="K194" s="126"/>
      <c r="L194" s="126"/>
      <c r="M194" s="134"/>
      <c r="N194" s="227"/>
      <c r="O194" s="126"/>
      <c r="P194" s="134"/>
      <c r="Q194" s="126"/>
      <c r="R194" s="126"/>
      <c r="S194" s="126"/>
      <c r="T194" s="126"/>
      <c r="U194" s="126"/>
      <c r="V194" s="126"/>
      <c r="W194" s="126"/>
      <c r="X194" s="126"/>
      <c r="Y194" s="126"/>
      <c r="Z194" s="137"/>
      <c r="AA194" s="127"/>
    </row>
    <row r="195" spans="1:27" ht="20.100000000000001" customHeight="1" x14ac:dyDescent="0.15">
      <c r="A195" s="99"/>
      <c r="B195" s="99"/>
      <c r="C195" s="118"/>
      <c r="D195" s="119">
        <v>7</v>
      </c>
      <c r="E195" s="124" t="s">
        <v>28</v>
      </c>
      <c r="F195" s="124"/>
      <c r="G195" s="124"/>
      <c r="H195" s="124"/>
      <c r="I195" s="79"/>
      <c r="J195" s="80"/>
      <c r="K195" s="80"/>
      <c r="L195" s="80"/>
      <c r="M195" s="80"/>
      <c r="N195" s="228" t="s">
        <v>29</v>
      </c>
      <c r="O195" s="79"/>
      <c r="P195" s="74"/>
      <c r="Q195" s="74"/>
      <c r="R195" s="74"/>
      <c r="S195" s="229" t="s">
        <v>30</v>
      </c>
      <c r="U195" s="182"/>
      <c r="V195" s="182"/>
      <c r="W195" s="182"/>
      <c r="X195" s="182"/>
      <c r="Y195" s="182"/>
      <c r="Z195" s="225"/>
      <c r="AA195" s="127"/>
    </row>
    <row r="196" spans="1:27" ht="20.100000000000001" customHeight="1" x14ac:dyDescent="0.15">
      <c r="A196" s="99"/>
      <c r="B196" s="99"/>
      <c r="C196" s="118"/>
      <c r="D196" s="119"/>
      <c r="E196" s="223" t="s">
        <v>31</v>
      </c>
      <c r="F196" s="124"/>
      <c r="G196" s="124"/>
      <c r="H196" s="124"/>
      <c r="I196" s="226"/>
      <c r="J196" s="126" t="str">
        <f>日付例&amp;"　年月日を入力してください。"</f>
        <v>例)2024/4/1、R6/4/1　年月日を入力してください。</v>
      </c>
      <c r="K196" s="126"/>
      <c r="L196" s="126"/>
      <c r="M196" s="134"/>
      <c r="N196" s="227"/>
      <c r="O196" s="126"/>
      <c r="P196" s="134"/>
      <c r="Q196" s="126"/>
      <c r="R196" s="126"/>
      <c r="S196" s="126"/>
      <c r="T196" s="126"/>
      <c r="U196" s="126"/>
      <c r="V196" s="126"/>
      <c r="W196" s="126"/>
      <c r="X196" s="126"/>
      <c r="Y196" s="126"/>
      <c r="Z196" s="137"/>
      <c r="AA196" s="127"/>
    </row>
    <row r="197" spans="1:27" ht="20.100000000000001" customHeight="1" x14ac:dyDescent="0.15">
      <c r="A197" s="99"/>
      <c r="B197" s="99"/>
      <c r="C197" s="118"/>
      <c r="D197" s="119">
        <v>8</v>
      </c>
      <c r="E197" s="230" t="s">
        <v>103</v>
      </c>
      <c r="F197" s="124"/>
      <c r="G197" s="124"/>
      <c r="H197" s="124"/>
      <c r="I197" s="79"/>
      <c r="J197" s="80"/>
      <c r="K197" s="80"/>
      <c r="L197" s="80"/>
      <c r="M197" s="80"/>
      <c r="N197" s="231"/>
      <c r="O197" s="182"/>
      <c r="P197" s="181"/>
      <c r="Q197" s="182"/>
      <c r="R197" s="182"/>
      <c r="S197" s="182"/>
      <c r="T197" s="182"/>
      <c r="U197" s="182"/>
      <c r="V197" s="182"/>
      <c r="W197" s="182"/>
      <c r="X197" s="182"/>
      <c r="Y197" s="182"/>
      <c r="Z197" s="225"/>
      <c r="AA197" s="127"/>
    </row>
    <row r="198" spans="1:27" ht="20.100000000000001" customHeight="1" x14ac:dyDescent="0.15">
      <c r="A198" s="99"/>
      <c r="B198" s="99"/>
      <c r="C198" s="118"/>
      <c r="D198" s="119"/>
      <c r="E198" s="223" t="s">
        <v>85</v>
      </c>
      <c r="F198" s="124"/>
      <c r="G198" s="124"/>
      <c r="H198" s="124"/>
      <c r="I198" s="232"/>
      <c r="J198" s="126" t="str">
        <f>日付例&amp;"　年月日を入力してください。"</f>
        <v>例)2024/4/1、R6/4/1　年月日を入力してください。</v>
      </c>
      <c r="K198" s="126"/>
      <c r="L198" s="126"/>
      <c r="M198" s="134"/>
      <c r="N198" s="227"/>
      <c r="O198" s="126"/>
      <c r="P198" s="134"/>
      <c r="Q198" s="126"/>
      <c r="R198" s="126"/>
      <c r="X198" s="126"/>
      <c r="Y198" s="126"/>
      <c r="Z198" s="137"/>
      <c r="AA198" s="127"/>
    </row>
    <row r="199" spans="1:27" ht="20.100000000000001" customHeight="1" x14ac:dyDescent="0.15">
      <c r="A199" s="99"/>
      <c r="B199" s="99"/>
      <c r="C199" s="118"/>
      <c r="D199" s="119">
        <v>9</v>
      </c>
      <c r="E199" s="94" t="s">
        <v>112</v>
      </c>
      <c r="I199" s="177"/>
      <c r="J199" s="177"/>
      <c r="K199" s="177"/>
      <c r="L199" s="177"/>
      <c r="M199" s="124"/>
      <c r="N199" s="124"/>
      <c r="O199" s="124"/>
      <c r="P199" s="124"/>
      <c r="Q199" s="124"/>
      <c r="R199" s="124"/>
      <c r="S199" s="124"/>
      <c r="T199" s="124"/>
      <c r="U199" s="124"/>
      <c r="V199" s="124"/>
      <c r="W199" s="124"/>
      <c r="X199" s="124"/>
      <c r="Z199" s="168"/>
    </row>
    <row r="200" spans="1:27" ht="20.100000000000001" customHeight="1" x14ac:dyDescent="0.15">
      <c r="A200" s="99">
        <f>IFERROR(IF(TRIM($I200)="",1001,0),3)</f>
        <v>1001</v>
      </c>
      <c r="B200" s="99"/>
      <c r="C200" s="118"/>
      <c r="E200" s="233" t="s">
        <v>86</v>
      </c>
      <c r="F200" s="234"/>
      <c r="G200" s="234"/>
      <c r="H200" s="235"/>
      <c r="I200" s="37"/>
      <c r="J200" s="90"/>
      <c r="K200" s="90"/>
      <c r="L200" s="90"/>
      <c r="M200" s="91"/>
      <c r="Y200" s="124"/>
      <c r="Z200" s="168"/>
    </row>
    <row r="201" spans="1:27" ht="20.100000000000001" customHeight="1" x14ac:dyDescent="0.15">
      <c r="A201" s="99">
        <f>IFERROR(IF(TRIM($I201)="",1001,0),3)</f>
        <v>1001</v>
      </c>
      <c r="B201" s="99"/>
      <c r="C201" s="118"/>
      <c r="D201" s="119"/>
      <c r="E201" s="236" t="s">
        <v>87</v>
      </c>
      <c r="F201" s="237"/>
      <c r="G201" s="237"/>
      <c r="H201" s="238"/>
      <c r="I201" s="46"/>
      <c r="J201" s="84"/>
      <c r="K201" s="84"/>
      <c r="L201" s="84"/>
      <c r="M201" s="85"/>
      <c r="Y201" s="124"/>
      <c r="Z201" s="168"/>
    </row>
    <row r="202" spans="1:27" ht="20.100000000000001" customHeight="1" x14ac:dyDescent="0.15">
      <c r="A202" s="99">
        <f>IFERROR(IF(TRIM($I202)="",1001,0),3)</f>
        <v>1001</v>
      </c>
      <c r="B202" s="99"/>
      <c r="C202" s="118"/>
      <c r="D202" s="119"/>
      <c r="E202" s="239" t="s">
        <v>88</v>
      </c>
      <c r="F202" s="240"/>
      <c r="G202" s="240"/>
      <c r="H202" s="241"/>
      <c r="I202" s="46"/>
      <c r="J202" s="84"/>
      <c r="K202" s="84"/>
      <c r="L202" s="84"/>
      <c r="M202" s="85"/>
      <c r="Y202" s="124"/>
      <c r="Z202" s="168"/>
    </row>
    <row r="203" spans="1:27" ht="20.100000000000001" customHeight="1" x14ac:dyDescent="0.15">
      <c r="A203" s="99"/>
      <c r="B203" s="99"/>
      <c r="C203" s="118"/>
      <c r="D203" s="119"/>
      <c r="E203" s="236" t="s">
        <v>89</v>
      </c>
      <c r="F203" s="237"/>
      <c r="G203" s="237"/>
      <c r="H203" s="238"/>
      <c r="I203" s="242">
        <f>I200+I201+I202</f>
        <v>0</v>
      </c>
      <c r="J203" s="243"/>
      <c r="K203" s="243"/>
      <c r="L203" s="243"/>
      <c r="M203" s="244"/>
      <c r="Y203" s="124"/>
      <c r="Z203" s="168"/>
    </row>
    <row r="204" spans="1:27" ht="20.100000000000001" customHeight="1" x14ac:dyDescent="0.15">
      <c r="A204" s="99">
        <f>IFERROR(IF(TRIM($I204)="",1001,0),3)</f>
        <v>1001</v>
      </c>
      <c r="B204" s="99"/>
      <c r="C204" s="118"/>
      <c r="D204" s="119"/>
      <c r="E204" s="245" t="s">
        <v>90</v>
      </c>
      <c r="F204" s="246"/>
      <c r="G204" s="246"/>
      <c r="H204" s="247"/>
      <c r="I204" s="86"/>
      <c r="J204" s="87"/>
      <c r="K204" s="87"/>
      <c r="L204" s="87"/>
      <c r="M204" s="88"/>
      <c r="Y204" s="124"/>
      <c r="Z204" s="168"/>
    </row>
    <row r="205" spans="1:27" ht="20.100000000000001" customHeight="1" x14ac:dyDescent="0.15">
      <c r="A205" s="99"/>
      <c r="B205" s="99"/>
      <c r="C205" s="118"/>
      <c r="D205" s="119"/>
      <c r="E205" s="248"/>
      <c r="F205" s="249"/>
      <c r="G205" s="231"/>
      <c r="H205" s="231"/>
      <c r="I205" s="224"/>
      <c r="J205" s="231"/>
      <c r="K205" s="231"/>
      <c r="Y205" s="124"/>
      <c r="Z205" s="168"/>
    </row>
    <row r="206" spans="1:27" ht="20.100000000000001" customHeight="1" x14ac:dyDescent="0.15">
      <c r="A206" s="99"/>
      <c r="B206" s="99"/>
      <c r="C206" s="118"/>
      <c r="D206" s="119">
        <v>10</v>
      </c>
      <c r="E206" s="94" t="s">
        <v>32</v>
      </c>
      <c r="I206" s="49"/>
      <c r="J206" s="50"/>
      <c r="K206" s="50"/>
      <c r="L206" s="50"/>
      <c r="M206" s="50"/>
      <c r="N206" s="124"/>
      <c r="O206" s="124"/>
      <c r="P206" s="124"/>
      <c r="Q206" s="124"/>
      <c r="R206" s="124"/>
      <c r="S206" s="124"/>
      <c r="T206" s="124"/>
      <c r="U206" s="124"/>
      <c r="V206" s="124"/>
      <c r="W206" s="124"/>
      <c r="X206" s="124"/>
      <c r="Y206" s="124"/>
      <c r="Z206" s="123"/>
    </row>
    <row r="207" spans="1:27" ht="60" customHeight="1" x14ac:dyDescent="0.15">
      <c r="A207" s="99"/>
      <c r="B207" s="99"/>
      <c r="C207" s="127"/>
      <c r="D207" s="124"/>
      <c r="E207" s="124"/>
      <c r="F207" s="124"/>
      <c r="G207" s="124"/>
      <c r="H207" s="124"/>
      <c r="I207" s="121"/>
      <c r="J207" s="250" t="s">
        <v>107</v>
      </c>
      <c r="K207" s="250"/>
      <c r="L207" s="250"/>
      <c r="M207" s="250"/>
      <c r="N207" s="250"/>
      <c r="O207" s="250"/>
      <c r="P207" s="250"/>
      <c r="Q207" s="250"/>
      <c r="R207" s="250"/>
      <c r="S207" s="250"/>
      <c r="T207" s="250"/>
      <c r="U207" s="250"/>
      <c r="V207" s="250"/>
      <c r="W207" s="250"/>
      <c r="X207" s="250"/>
      <c r="Y207" s="250"/>
      <c r="Z207" s="123"/>
    </row>
    <row r="208" spans="1:27" ht="20.100000000000001" customHeight="1" x14ac:dyDescent="0.15">
      <c r="A208" s="99"/>
      <c r="B208" s="99"/>
      <c r="C208" s="114"/>
      <c r="D208" s="119">
        <v>11</v>
      </c>
      <c r="E208" s="124" t="s">
        <v>33</v>
      </c>
      <c r="F208" s="115"/>
      <c r="G208" s="115"/>
      <c r="H208" s="115"/>
      <c r="I208" s="124"/>
      <c r="J208" s="124"/>
      <c r="K208" s="124"/>
      <c r="L208" s="124"/>
      <c r="M208" s="124"/>
      <c r="N208" s="124"/>
      <c r="O208" s="124"/>
      <c r="P208" s="124"/>
      <c r="Q208" s="124"/>
      <c r="R208" s="124"/>
      <c r="S208" s="124"/>
      <c r="T208" s="124"/>
      <c r="U208" s="124"/>
      <c r="V208" s="124"/>
      <c r="W208" s="124"/>
      <c r="X208" s="124"/>
      <c r="Y208" s="124"/>
      <c r="Z208" s="123"/>
      <c r="AA208" s="127"/>
    </row>
    <row r="209" spans="1:27" ht="20.100000000000001" customHeight="1" x14ac:dyDescent="0.15">
      <c r="A209" s="99"/>
      <c r="B209" s="99"/>
      <c r="C209" s="118"/>
      <c r="D209" s="168"/>
      <c r="E209" s="251" t="s">
        <v>7</v>
      </c>
      <c r="F209" s="252"/>
      <c r="G209" s="252"/>
      <c r="H209" s="253"/>
      <c r="I209" s="254" t="s">
        <v>91</v>
      </c>
      <c r="J209" s="255"/>
      <c r="K209" s="255"/>
      <c r="L209" s="255"/>
      <c r="M209" s="256"/>
      <c r="Z209" s="168"/>
      <c r="AA209" s="127"/>
    </row>
    <row r="210" spans="1:27" ht="20.100000000000001" customHeight="1" x14ac:dyDescent="0.15">
      <c r="A210" s="99"/>
      <c r="B210" s="99"/>
      <c r="C210" s="118"/>
      <c r="D210" s="168"/>
      <c r="E210" s="257" t="s">
        <v>34</v>
      </c>
      <c r="F210" s="258"/>
      <c r="G210" s="258"/>
      <c r="H210" s="259"/>
      <c r="I210" s="37"/>
      <c r="J210" s="38"/>
      <c r="K210" s="38"/>
      <c r="L210" s="38"/>
      <c r="M210" s="39"/>
      <c r="Z210" s="168"/>
      <c r="AA210" s="127"/>
    </row>
    <row r="211" spans="1:27" ht="20.100000000000001" customHeight="1" x14ac:dyDescent="0.15">
      <c r="A211" s="99"/>
      <c r="B211" s="99"/>
      <c r="C211" s="118"/>
      <c r="D211" s="168"/>
      <c r="E211" s="260" t="s">
        <v>35</v>
      </c>
      <c r="F211" s="261"/>
      <c r="G211" s="261"/>
      <c r="H211" s="262"/>
      <c r="I211" s="46"/>
      <c r="J211" s="47"/>
      <c r="K211" s="47"/>
      <c r="L211" s="47"/>
      <c r="M211" s="48"/>
      <c r="Z211" s="168"/>
      <c r="AA211" s="127"/>
    </row>
    <row r="212" spans="1:27" ht="20.100000000000001" customHeight="1" x14ac:dyDescent="0.15">
      <c r="A212" s="99"/>
      <c r="B212" s="99"/>
      <c r="C212" s="118"/>
      <c r="D212" s="168"/>
      <c r="E212" s="260" t="s">
        <v>36</v>
      </c>
      <c r="F212" s="261"/>
      <c r="G212" s="261"/>
      <c r="H212" s="262"/>
      <c r="I212" s="46"/>
      <c r="J212" s="47"/>
      <c r="K212" s="47"/>
      <c r="L212" s="47"/>
      <c r="M212" s="48"/>
      <c r="Z212" s="168"/>
      <c r="AA212" s="127"/>
    </row>
    <row r="213" spans="1:27" ht="20.100000000000001" customHeight="1" thickBot="1" x14ac:dyDescent="0.2">
      <c r="A213" s="99"/>
      <c r="B213" s="99"/>
      <c r="C213" s="118"/>
      <c r="D213" s="168"/>
      <c r="E213" s="263" t="s">
        <v>37</v>
      </c>
      <c r="F213" s="264"/>
      <c r="G213" s="264"/>
      <c r="H213" s="265"/>
      <c r="I213" s="43"/>
      <c r="J213" s="44"/>
      <c r="K213" s="44"/>
      <c r="L213" s="44"/>
      <c r="M213" s="45"/>
      <c r="Z213" s="168"/>
      <c r="AA213" s="127"/>
    </row>
    <row r="214" spans="1:27" ht="20.100000000000001" customHeight="1" thickTop="1" x14ac:dyDescent="0.15">
      <c r="A214" s="99"/>
      <c r="B214" s="99"/>
      <c r="C214" s="118"/>
      <c r="E214" s="266" t="s">
        <v>92</v>
      </c>
      <c r="F214" s="267"/>
      <c r="G214" s="267"/>
      <c r="H214" s="268"/>
      <c r="I214" s="269">
        <f>I210+I212+I213</f>
        <v>0</v>
      </c>
      <c r="J214" s="270"/>
      <c r="K214" s="270"/>
      <c r="L214" s="270"/>
      <c r="M214" s="271"/>
      <c r="Z214" s="168"/>
      <c r="AA214" s="127"/>
    </row>
    <row r="215" spans="1:27" ht="20.100000000000001" customHeight="1" x14ac:dyDescent="0.15">
      <c r="A215" s="99"/>
      <c r="B215" s="99"/>
      <c r="C215" s="118"/>
      <c r="D215" s="119"/>
      <c r="E215" s="124"/>
      <c r="F215" s="124"/>
      <c r="G215" s="124"/>
      <c r="H215" s="124"/>
      <c r="I215" s="182"/>
      <c r="J215" s="182"/>
      <c r="K215" s="182"/>
      <c r="L215" s="231"/>
      <c r="M215" s="231"/>
      <c r="N215" s="231"/>
      <c r="O215" s="182"/>
      <c r="P215" s="182"/>
      <c r="Q215" s="182"/>
      <c r="R215" s="182"/>
      <c r="S215" s="182"/>
      <c r="T215" s="182"/>
      <c r="U215" s="182"/>
      <c r="V215" s="182"/>
      <c r="W215" s="182"/>
      <c r="X215" s="182"/>
      <c r="Y215" s="182"/>
      <c r="Z215" s="225"/>
      <c r="AA215" s="127"/>
    </row>
    <row r="216" spans="1:27" ht="20.100000000000001" customHeight="1" x14ac:dyDescent="0.15">
      <c r="A216" s="99"/>
      <c r="B216" s="99"/>
      <c r="C216" s="118"/>
      <c r="D216" s="119">
        <v>12</v>
      </c>
      <c r="E216" s="124" t="s">
        <v>38</v>
      </c>
      <c r="F216" s="124"/>
      <c r="G216" s="124"/>
      <c r="H216" s="124"/>
      <c r="I216" s="157"/>
      <c r="Z216" s="168"/>
      <c r="AA216" s="127"/>
    </row>
    <row r="217" spans="1:27" ht="20.100000000000001" customHeight="1" x14ac:dyDescent="0.15">
      <c r="A217" s="99"/>
      <c r="B217" s="99"/>
      <c r="C217" s="118"/>
      <c r="D217" s="168"/>
      <c r="E217" s="251" t="s">
        <v>7</v>
      </c>
      <c r="F217" s="252"/>
      <c r="G217" s="252"/>
      <c r="H217" s="253"/>
      <c r="I217" s="254" t="s">
        <v>93</v>
      </c>
      <c r="J217" s="255"/>
      <c r="K217" s="255"/>
      <c r="L217" s="255"/>
      <c r="M217" s="256"/>
      <c r="Z217" s="168"/>
      <c r="AA217" s="127"/>
    </row>
    <row r="218" spans="1:27" ht="20.100000000000001" customHeight="1" x14ac:dyDescent="0.15">
      <c r="A218" s="99"/>
      <c r="B218" s="99"/>
      <c r="C218" s="118"/>
      <c r="D218" s="119"/>
      <c r="E218" s="272" t="s">
        <v>94</v>
      </c>
      <c r="F218" s="273"/>
      <c r="G218" s="273"/>
      <c r="H218" s="274"/>
      <c r="I218" s="37"/>
      <c r="J218" s="38"/>
      <c r="K218" s="38"/>
      <c r="L218" s="38"/>
      <c r="M218" s="39"/>
      <c r="N218" s="94" t="s">
        <v>95</v>
      </c>
      <c r="Z218" s="168"/>
      <c r="AA218" s="127"/>
    </row>
    <row r="219" spans="1:27" ht="20.100000000000001" customHeight="1" thickBot="1" x14ac:dyDescent="0.2">
      <c r="A219" s="99"/>
      <c r="B219" s="99"/>
      <c r="C219" s="118"/>
      <c r="D219" s="119"/>
      <c r="E219" s="275" t="s">
        <v>96</v>
      </c>
      <c r="F219" s="276"/>
      <c r="G219" s="276"/>
      <c r="H219" s="277"/>
      <c r="I219" s="43"/>
      <c r="J219" s="44"/>
      <c r="K219" s="44"/>
      <c r="L219" s="44"/>
      <c r="M219" s="45"/>
      <c r="N219" s="94" t="s">
        <v>95</v>
      </c>
      <c r="Z219" s="168"/>
      <c r="AA219" s="127"/>
    </row>
    <row r="220" spans="1:27" ht="20.100000000000001" customHeight="1" thickTop="1" x14ac:dyDescent="0.15">
      <c r="A220" s="99"/>
      <c r="B220" s="99"/>
      <c r="C220" s="118"/>
      <c r="D220" s="119"/>
      <c r="E220" s="278" t="s">
        <v>39</v>
      </c>
      <c r="F220" s="279"/>
      <c r="G220" s="279"/>
      <c r="H220" s="280"/>
      <c r="I220" s="281" t="str">
        <f>IFERROR(ROUND(I218*100/I219,1),"")</f>
        <v/>
      </c>
      <c r="J220" s="282"/>
      <c r="K220" s="282"/>
      <c r="L220" s="282"/>
      <c r="M220" s="283"/>
      <c r="N220" s="94" t="s">
        <v>11</v>
      </c>
      <c r="Z220" s="168"/>
      <c r="AA220" s="127"/>
    </row>
    <row r="221" spans="1:27" ht="20.100000000000001" customHeight="1" x14ac:dyDescent="0.15">
      <c r="A221" s="99"/>
      <c r="B221" s="99"/>
      <c r="C221" s="118"/>
      <c r="D221" s="119"/>
      <c r="E221" s="182"/>
      <c r="F221" s="182"/>
      <c r="G221" s="182"/>
      <c r="H221" s="182"/>
      <c r="I221" s="182"/>
      <c r="J221" s="182"/>
      <c r="K221" s="182"/>
      <c r="L221" s="182"/>
      <c r="M221" s="182"/>
      <c r="N221" s="182"/>
      <c r="O221" s="182"/>
      <c r="P221" s="182"/>
      <c r="Q221" s="182"/>
      <c r="R221" s="182"/>
      <c r="S221" s="182"/>
      <c r="T221" s="182"/>
      <c r="U221" s="182"/>
      <c r="V221" s="182"/>
      <c r="W221" s="182"/>
      <c r="X221" s="182"/>
      <c r="Y221" s="182"/>
      <c r="Z221" s="225"/>
      <c r="AA221" s="127"/>
    </row>
    <row r="222" spans="1:27" ht="20.100000000000001" customHeight="1" x14ac:dyDescent="0.15">
      <c r="A222" s="99"/>
      <c r="B222" s="99"/>
      <c r="C222" s="138"/>
      <c r="D222" s="139"/>
      <c r="E222" s="139"/>
      <c r="F222" s="139"/>
      <c r="G222" s="139"/>
      <c r="H222" s="139"/>
      <c r="I222" s="139"/>
      <c r="J222" s="140"/>
      <c r="K222" s="140"/>
      <c r="L222" s="140"/>
      <c r="M222" s="164"/>
      <c r="N222" s="140"/>
      <c r="O222" s="140"/>
      <c r="P222" s="164"/>
      <c r="Q222" s="140"/>
      <c r="R222" s="140"/>
      <c r="S222" s="140"/>
      <c r="T222" s="140"/>
      <c r="U222" s="140"/>
      <c r="V222" s="140"/>
      <c r="W222" s="140"/>
      <c r="X222" s="140"/>
      <c r="Y222" s="140"/>
      <c r="Z222" s="284"/>
      <c r="AA222" s="127"/>
    </row>
    <row r="223" spans="1:27" ht="20.100000000000001" customHeight="1" x14ac:dyDescent="0.15">
      <c r="A223" s="99"/>
      <c r="B223" s="99"/>
      <c r="C223" s="124"/>
      <c r="D223" s="124"/>
      <c r="E223" s="124"/>
      <c r="F223" s="124"/>
      <c r="G223" s="124"/>
      <c r="H223" s="124"/>
      <c r="I223" s="124"/>
      <c r="J223" s="144"/>
      <c r="K223" s="144"/>
      <c r="L223" s="144"/>
      <c r="M223" s="165"/>
      <c r="N223" s="144"/>
      <c r="O223" s="144"/>
      <c r="P223" s="165"/>
      <c r="Q223" s="144"/>
      <c r="R223" s="144"/>
      <c r="S223" s="144"/>
      <c r="T223" s="144"/>
      <c r="U223" s="144"/>
      <c r="V223" s="144"/>
      <c r="W223" s="144"/>
      <c r="X223" s="144"/>
      <c r="Y223" s="144"/>
      <c r="Z223" s="144"/>
      <c r="AA223" s="144"/>
    </row>
    <row r="224" spans="1:27" ht="20.100000000000001" customHeight="1" x14ac:dyDescent="0.15">
      <c r="A224" s="110"/>
      <c r="B224" s="99"/>
      <c r="C224" s="124"/>
      <c r="D224" s="124"/>
      <c r="E224" s="124"/>
      <c r="F224" s="124"/>
      <c r="G224" s="124"/>
      <c r="H224" s="124"/>
      <c r="I224" s="144"/>
      <c r="J224" s="124"/>
      <c r="K224" s="124"/>
      <c r="L224" s="156"/>
      <c r="M224" s="124"/>
      <c r="N224" s="124"/>
      <c r="O224" s="124"/>
      <c r="P224" s="124"/>
      <c r="Q224" s="124"/>
      <c r="R224" s="124"/>
      <c r="S224" s="124"/>
      <c r="T224" s="124"/>
      <c r="U224" s="124"/>
      <c r="V224" s="124"/>
      <c r="W224" s="124"/>
      <c r="X224" s="124"/>
      <c r="Y224" s="124"/>
      <c r="Z224" s="124"/>
    </row>
    <row r="225" spans="1:26" ht="20.100000000000001" customHeight="1" x14ac:dyDescent="0.15">
      <c r="A225" s="110"/>
      <c r="B225" s="99"/>
      <c r="C225" s="111" t="s">
        <v>42</v>
      </c>
      <c r="D225" s="112"/>
      <c r="E225" s="112"/>
      <c r="F225" s="112"/>
      <c r="G225" s="112"/>
      <c r="H225" s="112"/>
      <c r="I225" s="113"/>
      <c r="L225" s="145"/>
    </row>
    <row r="226" spans="1:26" ht="20.100000000000001" customHeight="1" x14ac:dyDescent="0.15">
      <c r="A226" s="110"/>
      <c r="B226" s="99"/>
      <c r="C226" s="114"/>
      <c r="D226" s="115"/>
      <c r="E226" s="115"/>
      <c r="F226" s="115"/>
      <c r="G226" s="115"/>
      <c r="H226" s="115"/>
      <c r="I226" s="115"/>
      <c r="J226" s="116"/>
      <c r="K226" s="116"/>
      <c r="L226" s="160"/>
      <c r="M226" s="160"/>
      <c r="N226" s="116"/>
      <c r="O226" s="116"/>
      <c r="P226" s="116"/>
      <c r="Q226" s="116"/>
      <c r="R226" s="116"/>
      <c r="S226" s="116"/>
      <c r="T226" s="116"/>
      <c r="U226" s="116"/>
      <c r="V226" s="116"/>
      <c r="W226" s="116"/>
      <c r="X226" s="116"/>
      <c r="Y226" s="116"/>
      <c r="Z226" s="117"/>
    </row>
    <row r="227" spans="1:26" ht="20.100000000000001" hidden="1" customHeight="1" x14ac:dyDescent="0.15">
      <c r="A227" s="110"/>
      <c r="B227" s="99"/>
      <c r="C227" s="114"/>
      <c r="D227" s="115"/>
      <c r="E227" s="115"/>
      <c r="F227" s="115"/>
      <c r="G227" s="115"/>
      <c r="H227" s="115"/>
      <c r="I227" s="115"/>
      <c r="J227" s="124"/>
      <c r="K227" s="124"/>
      <c r="L227" s="156"/>
      <c r="M227" s="156"/>
      <c r="N227" s="124"/>
      <c r="O227" s="124"/>
      <c r="P227" s="124"/>
      <c r="Q227" s="124"/>
      <c r="R227" s="124"/>
      <c r="S227" s="124"/>
      <c r="T227" s="124"/>
      <c r="U227" s="124"/>
      <c r="V227" s="124"/>
      <c r="W227" s="124"/>
      <c r="X227" s="124"/>
      <c r="Y227" s="124"/>
      <c r="Z227" s="123"/>
    </row>
    <row r="228" spans="1:26" ht="20.100000000000001" customHeight="1" x14ac:dyDescent="0.15">
      <c r="A228" s="110"/>
      <c r="B228" s="99"/>
      <c r="C228" s="118"/>
      <c r="D228" s="119">
        <v>1</v>
      </c>
      <c r="E228" s="94" t="s">
        <v>41</v>
      </c>
      <c r="J228" s="125"/>
      <c r="K228" s="125"/>
      <c r="L228" s="163"/>
      <c r="M228" s="125"/>
      <c r="N228" s="125"/>
      <c r="O228" s="163"/>
      <c r="P228" s="125"/>
      <c r="Q228" s="125"/>
      <c r="R228" s="163"/>
      <c r="S228" s="125"/>
      <c r="T228" s="125"/>
      <c r="U228" s="125"/>
      <c r="V228" s="125"/>
      <c r="W228" s="125"/>
      <c r="X228" s="125"/>
      <c r="Y228" s="125"/>
      <c r="Z228" s="123"/>
    </row>
    <row r="229" spans="1:26" ht="30" customHeight="1" x14ac:dyDescent="0.15">
      <c r="A229" s="110"/>
      <c r="B229" s="99"/>
      <c r="C229" s="118"/>
      <c r="D229" s="119"/>
      <c r="E229" s="285" t="s">
        <v>99</v>
      </c>
      <c r="F229" s="285"/>
      <c r="G229" s="285"/>
      <c r="H229" s="285"/>
      <c r="I229" s="285"/>
      <c r="J229" s="285"/>
      <c r="K229" s="285"/>
      <c r="L229" s="285"/>
      <c r="M229" s="285"/>
      <c r="N229" s="285"/>
      <c r="O229" s="285"/>
      <c r="P229" s="285"/>
      <c r="Q229" s="285"/>
      <c r="R229" s="285"/>
      <c r="S229" s="285"/>
      <c r="T229" s="285"/>
      <c r="U229" s="285"/>
      <c r="V229" s="285"/>
      <c r="W229" s="285"/>
      <c r="X229" s="285"/>
      <c r="Y229" s="285"/>
      <c r="Z229" s="123"/>
    </row>
    <row r="230" spans="1:26" ht="20.100000000000001" customHeight="1" x14ac:dyDescent="0.15">
      <c r="A230" s="110"/>
      <c r="B230" s="99"/>
      <c r="C230" s="114"/>
      <c r="D230" s="225"/>
      <c r="E230" s="286" t="s">
        <v>97</v>
      </c>
      <c r="F230" s="287"/>
      <c r="G230" s="287"/>
      <c r="H230" s="287"/>
      <c r="I230" s="287"/>
      <c r="J230" s="287"/>
      <c r="K230" s="287"/>
      <c r="L230" s="287"/>
      <c r="M230" s="287"/>
      <c r="N230" s="287"/>
      <c r="O230" s="287"/>
      <c r="P230" s="286" t="s">
        <v>98</v>
      </c>
      <c r="Q230" s="287"/>
      <c r="R230" s="287"/>
      <c r="S230" s="287"/>
      <c r="T230" s="287"/>
      <c r="U230" s="288"/>
      <c r="V230" s="289" t="s">
        <v>390</v>
      </c>
      <c r="W230" s="290"/>
      <c r="X230" s="290"/>
      <c r="Y230" s="291"/>
      <c r="Z230" s="168"/>
    </row>
    <row r="231" spans="1:26" ht="20.100000000000001" customHeight="1" x14ac:dyDescent="0.15">
      <c r="A231" s="110"/>
      <c r="B231" s="99"/>
      <c r="C231" s="114"/>
      <c r="D231" s="225"/>
      <c r="E231" s="26"/>
      <c r="F231" s="27"/>
      <c r="G231" s="27"/>
      <c r="H231" s="27"/>
      <c r="I231" s="27"/>
      <c r="J231" s="292" t="s">
        <v>18</v>
      </c>
      <c r="K231" s="41"/>
      <c r="L231" s="27"/>
      <c r="M231" s="27"/>
      <c r="N231" s="27"/>
      <c r="O231" s="293" t="s">
        <v>18</v>
      </c>
      <c r="P231" s="26"/>
      <c r="Q231" s="27"/>
      <c r="R231" s="27"/>
      <c r="S231" s="292" t="s">
        <v>18</v>
      </c>
      <c r="T231" s="3"/>
      <c r="U231" s="294" t="s">
        <v>18</v>
      </c>
      <c r="V231" s="295"/>
      <c r="W231" s="296"/>
      <c r="X231" s="296"/>
      <c r="Y231" s="297"/>
      <c r="Z231" s="168"/>
    </row>
    <row r="232" spans="1:26" ht="20.100000000000001" customHeight="1" x14ac:dyDescent="0.15">
      <c r="A232" s="110"/>
      <c r="B232" s="99"/>
      <c r="C232" s="114"/>
      <c r="D232" s="225"/>
      <c r="E232" s="28"/>
      <c r="F232" s="29"/>
      <c r="G232" s="29"/>
      <c r="H232" s="29"/>
      <c r="I232" s="29"/>
      <c r="J232" s="298" t="s">
        <v>17</v>
      </c>
      <c r="K232" s="42"/>
      <c r="L232" s="29"/>
      <c r="M232" s="29"/>
      <c r="N232" s="29"/>
      <c r="O232" s="299" t="s">
        <v>17</v>
      </c>
      <c r="P232" s="28"/>
      <c r="Q232" s="29"/>
      <c r="R232" s="29"/>
      <c r="S232" s="300" t="s">
        <v>17</v>
      </c>
      <c r="T232" s="2"/>
      <c r="U232" s="301" t="s">
        <v>17</v>
      </c>
      <c r="V232" s="302"/>
      <c r="W232" s="303"/>
      <c r="X232" s="303"/>
      <c r="Y232" s="304"/>
      <c r="Z232" s="168"/>
    </row>
    <row r="233" spans="1:26" ht="20.100000000000001" customHeight="1" x14ac:dyDescent="0.15">
      <c r="A233" s="110"/>
      <c r="B233" s="99"/>
      <c r="C233" s="114"/>
      <c r="D233" s="225"/>
      <c r="E233" s="30"/>
      <c r="F233" s="31"/>
      <c r="G233" s="31"/>
      <c r="H233" s="31"/>
      <c r="I233" s="31"/>
      <c r="J233" s="40"/>
      <c r="K233" s="33"/>
      <c r="L233" s="31"/>
      <c r="M233" s="31"/>
      <c r="N233" s="31"/>
      <c r="O233" s="34"/>
      <c r="P233" s="30"/>
      <c r="Q233" s="31"/>
      <c r="R233" s="31"/>
      <c r="S233" s="32"/>
      <c r="T233" s="33"/>
      <c r="U233" s="34"/>
      <c r="V233" s="30"/>
      <c r="W233" s="35"/>
      <c r="X233" s="35"/>
      <c r="Y233" s="36"/>
      <c r="Z233" s="168"/>
    </row>
    <row r="234" spans="1:26" ht="30" customHeight="1" x14ac:dyDescent="0.15">
      <c r="A234" s="110"/>
      <c r="B234" s="99"/>
      <c r="C234" s="118"/>
      <c r="D234" s="119"/>
      <c r="E234" s="305" t="str">
        <f>"*1 "&amp;日付例&amp;"　年月日を入力してください。"</f>
        <v>*1 例)2024/4/1、R6/4/1　年月日を入力してください。</v>
      </c>
      <c r="F234" s="306"/>
      <c r="G234" s="306"/>
      <c r="H234" s="306"/>
      <c r="Z234" s="123"/>
    </row>
    <row r="235" spans="1:26" ht="20.100000000000001" customHeight="1" x14ac:dyDescent="0.15">
      <c r="A235" s="110"/>
      <c r="B235" s="99"/>
      <c r="C235" s="118"/>
      <c r="D235" s="119">
        <v>2</v>
      </c>
      <c r="E235" s="94" t="s">
        <v>2</v>
      </c>
      <c r="J235" s="125"/>
      <c r="K235" s="125"/>
      <c r="L235" s="163"/>
      <c r="M235" s="125"/>
      <c r="N235" s="125"/>
      <c r="O235" s="163"/>
      <c r="P235" s="125"/>
      <c r="Q235" s="125"/>
      <c r="R235" s="163"/>
      <c r="S235" s="125"/>
      <c r="T235" s="125"/>
      <c r="U235" s="125"/>
      <c r="V235" s="125"/>
      <c r="W235" s="125"/>
      <c r="X235" s="125"/>
      <c r="Y235" s="125"/>
      <c r="Z235" s="123"/>
    </row>
    <row r="236" spans="1:26" ht="20.100000000000001" customHeight="1" x14ac:dyDescent="0.15">
      <c r="A236" s="110"/>
      <c r="B236" s="99"/>
      <c r="C236" s="118"/>
      <c r="D236" s="119"/>
      <c r="E236" s="307" t="s">
        <v>3</v>
      </c>
      <c r="F236" s="308"/>
      <c r="G236" s="308"/>
      <c r="H236" s="309"/>
      <c r="I236" s="37"/>
      <c r="J236" s="38"/>
      <c r="K236" s="38"/>
      <c r="L236" s="38"/>
      <c r="M236" s="39"/>
      <c r="P236" s="306"/>
      <c r="Q236" s="306"/>
      <c r="R236" s="306"/>
      <c r="S236" s="125"/>
      <c r="T236" s="125"/>
      <c r="U236" s="125"/>
      <c r="V236" s="125"/>
      <c r="W236" s="125"/>
      <c r="X236" s="125"/>
      <c r="Y236" s="125"/>
      <c r="Z236" s="123"/>
    </row>
    <row r="237" spans="1:26" ht="20.100000000000001" customHeight="1" x14ac:dyDescent="0.15">
      <c r="A237" s="110"/>
      <c r="B237" s="99"/>
      <c r="C237" s="114"/>
      <c r="D237" s="119"/>
      <c r="E237" s="310" t="s">
        <v>4</v>
      </c>
      <c r="F237" s="311"/>
      <c r="G237" s="311"/>
      <c r="H237" s="312"/>
      <c r="I237" s="46"/>
      <c r="J237" s="47"/>
      <c r="K237" s="47"/>
      <c r="L237" s="47"/>
      <c r="M237" s="48"/>
      <c r="P237" s="306"/>
      <c r="Q237" s="306"/>
      <c r="R237" s="306"/>
      <c r="S237" s="182"/>
      <c r="T237" s="231"/>
      <c r="U237" s="231"/>
      <c r="V237" s="231"/>
      <c r="W237" s="231"/>
      <c r="X237" s="231"/>
      <c r="Y237" s="231"/>
      <c r="Z237" s="123"/>
    </row>
    <row r="238" spans="1:26" ht="20.100000000000001" customHeight="1" thickBot="1" x14ac:dyDescent="0.2">
      <c r="A238" s="110"/>
      <c r="B238" s="99"/>
      <c r="C238" s="114"/>
      <c r="D238" s="119"/>
      <c r="E238" s="313" t="s">
        <v>5</v>
      </c>
      <c r="F238" s="314"/>
      <c r="G238" s="314"/>
      <c r="H238" s="315"/>
      <c r="I238" s="43"/>
      <c r="J238" s="44"/>
      <c r="K238" s="44"/>
      <c r="L238" s="44"/>
      <c r="M238" s="45"/>
      <c r="P238" s="306"/>
      <c r="Q238" s="306"/>
      <c r="R238" s="306"/>
      <c r="S238" s="182"/>
      <c r="T238" s="182"/>
      <c r="U238" s="182"/>
      <c r="V238" s="182"/>
      <c r="W238" s="182"/>
      <c r="X238" s="182"/>
      <c r="Y238" s="182"/>
      <c r="Z238" s="123"/>
    </row>
    <row r="239" spans="1:26" ht="20.100000000000001" customHeight="1" thickTop="1" x14ac:dyDescent="0.15">
      <c r="A239" s="110"/>
      <c r="B239" s="99"/>
      <c r="C239" s="118"/>
      <c r="D239" s="119"/>
      <c r="E239" s="316" t="s">
        <v>6</v>
      </c>
      <c r="F239" s="317"/>
      <c r="G239" s="317"/>
      <c r="H239" s="318"/>
      <c r="I239" s="269">
        <f>I236+I237+I238</f>
        <v>0</v>
      </c>
      <c r="J239" s="270"/>
      <c r="K239" s="270"/>
      <c r="L239" s="270"/>
      <c r="M239" s="271"/>
      <c r="P239" s="306"/>
      <c r="Q239" s="306"/>
      <c r="R239" s="306"/>
      <c r="S239" s="182"/>
      <c r="T239" s="125"/>
      <c r="U239" s="125"/>
      <c r="V239" s="125"/>
      <c r="W239" s="125"/>
      <c r="X239" s="125"/>
      <c r="Y239" s="125"/>
      <c r="Z239" s="123"/>
    </row>
    <row r="240" spans="1:26" ht="20.100000000000001" customHeight="1" x14ac:dyDescent="0.15">
      <c r="A240" s="110"/>
      <c r="B240" s="99"/>
      <c r="C240" s="118"/>
      <c r="D240" s="119"/>
      <c r="E240" s="306"/>
      <c r="F240" s="306"/>
      <c r="G240" s="306"/>
      <c r="H240" s="306"/>
      <c r="I240" s="306"/>
      <c r="J240" s="306"/>
      <c r="K240" s="306"/>
      <c r="L240" s="306"/>
      <c r="M240" s="306"/>
      <c r="N240" s="306"/>
      <c r="O240" s="306"/>
      <c r="P240" s="306"/>
      <c r="Q240" s="306"/>
      <c r="R240" s="306"/>
      <c r="S240" s="182"/>
      <c r="T240" s="125"/>
      <c r="U240" s="125"/>
      <c r="V240" s="125"/>
      <c r="W240" s="125"/>
      <c r="X240" s="125"/>
      <c r="Y240" s="125"/>
      <c r="Z240" s="123"/>
    </row>
    <row r="241" spans="1:26" ht="20.100000000000001" customHeight="1" x14ac:dyDescent="0.15">
      <c r="A241" s="110"/>
      <c r="B241" s="99"/>
      <c r="C241" s="118"/>
      <c r="D241" s="119">
        <v>3</v>
      </c>
      <c r="E241" s="94" t="s">
        <v>387</v>
      </c>
      <c r="J241" s="125"/>
      <c r="K241" s="125"/>
      <c r="L241" s="163"/>
      <c r="M241" s="125"/>
      <c r="N241" s="125"/>
      <c r="O241" s="163"/>
      <c r="P241" s="125"/>
      <c r="Q241" s="125"/>
      <c r="R241" s="163"/>
      <c r="S241" s="125"/>
      <c r="T241" s="125"/>
      <c r="U241" s="125"/>
      <c r="V241" s="125"/>
      <c r="W241" s="125"/>
      <c r="X241" s="125"/>
      <c r="Y241" s="125"/>
      <c r="Z241" s="123"/>
    </row>
    <row r="242" spans="1:26" ht="60" customHeight="1" x14ac:dyDescent="0.15">
      <c r="A242" s="110"/>
      <c r="B242" s="99"/>
      <c r="C242" s="114"/>
      <c r="E242" s="319" t="s">
        <v>395</v>
      </c>
      <c r="F242" s="319"/>
      <c r="G242" s="319"/>
      <c r="H242" s="319"/>
      <c r="I242" s="319"/>
      <c r="J242" s="319"/>
      <c r="K242" s="319"/>
      <c r="L242" s="319"/>
      <c r="M242" s="319"/>
      <c r="N242" s="319"/>
      <c r="O242" s="319"/>
      <c r="P242" s="319"/>
      <c r="Q242" s="319"/>
      <c r="R242" s="319"/>
      <c r="S242" s="319"/>
      <c r="T242" s="319"/>
      <c r="U242" s="319"/>
      <c r="V242" s="319"/>
      <c r="W242" s="319"/>
      <c r="X242" s="319"/>
      <c r="Y242" s="319"/>
      <c r="Z242" s="123"/>
    </row>
    <row r="243" spans="1:26" ht="30" customHeight="1" x14ac:dyDescent="0.15">
      <c r="A243" s="110">
        <f>IFERROR(IF(COUNTIF($K244:$K332,"○")&lt;1,1001,0),3)</f>
        <v>1001</v>
      </c>
      <c r="B243" s="359"/>
      <c r="C243" s="114"/>
      <c r="E243" s="320" t="s">
        <v>7</v>
      </c>
      <c r="F243" s="321" t="s">
        <v>386</v>
      </c>
      <c r="G243" s="321"/>
      <c r="H243" s="321"/>
      <c r="I243" s="321"/>
      <c r="J243" s="321"/>
      <c r="K243" s="322" t="s">
        <v>44</v>
      </c>
      <c r="L243" s="322"/>
      <c r="M243" s="323" t="s">
        <v>396</v>
      </c>
      <c r="N243" s="323"/>
      <c r="O243" s="324" t="s">
        <v>120</v>
      </c>
      <c r="P243" s="325"/>
      <c r="Q243" s="325"/>
      <c r="R243" s="325"/>
      <c r="S243" s="325"/>
      <c r="T243" s="325"/>
      <c r="U243" s="324" t="s">
        <v>385</v>
      </c>
      <c r="V243" s="324"/>
      <c r="W243" s="324"/>
      <c r="X243" s="324"/>
      <c r="Y243" s="326"/>
      <c r="Z243" s="123"/>
    </row>
    <row r="244" spans="1:26" ht="30" customHeight="1" x14ac:dyDescent="0.15">
      <c r="A244" s="110">
        <f>IFERROR(IF(AND($K244="○", TRIM($M244)=""),1001,0),3)</f>
        <v>0</v>
      </c>
      <c r="B244" s="99"/>
      <c r="C244" s="127"/>
      <c r="D244" s="124"/>
      <c r="E244" s="327" t="s">
        <v>352</v>
      </c>
      <c r="F244" s="328" t="s">
        <v>121</v>
      </c>
      <c r="G244" s="329" t="s">
        <v>122</v>
      </c>
      <c r="H244" s="329"/>
      <c r="I244" s="329"/>
      <c r="J244" s="329"/>
      <c r="K244" s="21"/>
      <c r="L244" s="22"/>
      <c r="M244" s="21"/>
      <c r="N244" s="22"/>
      <c r="O244" s="330" t="s">
        <v>123</v>
      </c>
      <c r="P244" s="330"/>
      <c r="Q244" s="330"/>
      <c r="R244" s="330"/>
      <c r="S244" s="330"/>
      <c r="T244" s="330"/>
      <c r="U244" s="23"/>
      <c r="V244" s="24"/>
      <c r="W244" s="24"/>
      <c r="X244" s="24"/>
      <c r="Y244" s="25"/>
      <c r="Z244" s="123"/>
    </row>
    <row r="245" spans="1:26" ht="30" customHeight="1" x14ac:dyDescent="0.15">
      <c r="A245" s="331">
        <f>IFERROR(IF(AND($K245="○", TRIM($M245)=""),1001,0),3)</f>
        <v>0</v>
      </c>
      <c r="B245" s="168"/>
      <c r="E245" s="332"/>
      <c r="F245" s="333" t="s">
        <v>124</v>
      </c>
      <c r="G245" s="334" t="s">
        <v>43</v>
      </c>
      <c r="H245" s="334"/>
      <c r="I245" s="334"/>
      <c r="J245" s="334"/>
      <c r="K245" s="10"/>
      <c r="L245" s="11"/>
      <c r="M245" s="10"/>
      <c r="N245" s="11"/>
      <c r="O245" s="335" t="s">
        <v>125</v>
      </c>
      <c r="P245" s="335"/>
      <c r="Q245" s="335"/>
      <c r="R245" s="335"/>
      <c r="S245" s="335"/>
      <c r="T245" s="335"/>
      <c r="U245" s="12"/>
      <c r="V245" s="13"/>
      <c r="W245" s="13"/>
      <c r="X245" s="13"/>
      <c r="Y245" s="14"/>
      <c r="Z245" s="168"/>
    </row>
    <row r="246" spans="1:26" ht="30" customHeight="1" x14ac:dyDescent="0.15">
      <c r="A246" s="331">
        <f>IFERROR(IF(AND($K246="○", TRIM($M246)=""),1001,0),3)</f>
        <v>0</v>
      </c>
      <c r="B246" s="168"/>
      <c r="E246" s="332"/>
      <c r="F246" s="333" t="s">
        <v>126</v>
      </c>
      <c r="G246" s="334" t="s">
        <v>127</v>
      </c>
      <c r="H246" s="334"/>
      <c r="I246" s="334"/>
      <c r="J246" s="334"/>
      <c r="K246" s="10"/>
      <c r="L246" s="11"/>
      <c r="M246" s="10"/>
      <c r="N246" s="11"/>
      <c r="O246" s="335" t="s">
        <v>128</v>
      </c>
      <c r="P246" s="335"/>
      <c r="Q246" s="335"/>
      <c r="R246" s="335"/>
      <c r="S246" s="335"/>
      <c r="T246" s="335"/>
      <c r="U246" s="12"/>
      <c r="V246" s="13"/>
      <c r="W246" s="13"/>
      <c r="X246" s="13"/>
      <c r="Y246" s="14"/>
      <c r="Z246" s="168"/>
    </row>
    <row r="247" spans="1:26" ht="30" customHeight="1" x14ac:dyDescent="0.15">
      <c r="A247" s="331">
        <f>IFERROR(IF(AND($K247="○", TRIM($M247)=""),1001,0),3)</f>
        <v>0</v>
      </c>
      <c r="B247" s="168"/>
      <c r="E247" s="332"/>
      <c r="F247" s="333" t="s">
        <v>129</v>
      </c>
      <c r="G247" s="334" t="s">
        <v>130</v>
      </c>
      <c r="H247" s="334"/>
      <c r="I247" s="334"/>
      <c r="J247" s="334"/>
      <c r="K247" s="10"/>
      <c r="L247" s="11"/>
      <c r="M247" s="10"/>
      <c r="N247" s="11"/>
      <c r="O247" s="335" t="s">
        <v>131</v>
      </c>
      <c r="P247" s="335"/>
      <c r="Q247" s="335"/>
      <c r="R247" s="335"/>
      <c r="S247" s="335"/>
      <c r="T247" s="335"/>
      <c r="U247" s="12"/>
      <c r="V247" s="13"/>
      <c r="W247" s="13"/>
      <c r="X247" s="13"/>
      <c r="Y247" s="14"/>
      <c r="Z247" s="168"/>
    </row>
    <row r="248" spans="1:26" ht="30" customHeight="1" x14ac:dyDescent="0.15">
      <c r="A248" s="331">
        <f>IFERROR(IF(AND($K248="○", TRIM($M248)=""),1001,0),3)</f>
        <v>0</v>
      </c>
      <c r="B248" s="168"/>
      <c r="E248" s="332"/>
      <c r="F248" s="333" t="s">
        <v>132</v>
      </c>
      <c r="G248" s="334" t="s">
        <v>133</v>
      </c>
      <c r="H248" s="334"/>
      <c r="I248" s="334"/>
      <c r="J248" s="334"/>
      <c r="K248" s="10"/>
      <c r="L248" s="11"/>
      <c r="M248" s="10"/>
      <c r="N248" s="11"/>
      <c r="O248" s="335" t="s">
        <v>134</v>
      </c>
      <c r="P248" s="335"/>
      <c r="Q248" s="335"/>
      <c r="R248" s="335"/>
      <c r="S248" s="335"/>
      <c r="T248" s="335"/>
      <c r="U248" s="12"/>
      <c r="V248" s="13"/>
      <c r="W248" s="13"/>
      <c r="X248" s="13"/>
      <c r="Y248" s="14"/>
      <c r="Z248" s="168"/>
    </row>
    <row r="249" spans="1:26" ht="30" customHeight="1" x14ac:dyDescent="0.15">
      <c r="A249" s="331">
        <f>IFERROR(IF(AND($K249="○", OR(TRIM($M249)="", TRIM($O249)="")),1001,0),3)</f>
        <v>0</v>
      </c>
      <c r="B249" s="360"/>
      <c r="E249" s="336"/>
      <c r="F249" s="337" t="s">
        <v>135</v>
      </c>
      <c r="G249" s="338" t="s">
        <v>369</v>
      </c>
      <c r="H249" s="338"/>
      <c r="I249" s="338"/>
      <c r="J249" s="338"/>
      <c r="K249" s="15"/>
      <c r="L249" s="16"/>
      <c r="M249" s="15"/>
      <c r="N249" s="16"/>
      <c r="O249" s="17"/>
      <c r="P249" s="18"/>
      <c r="Q249" s="18"/>
      <c r="R249" s="18"/>
      <c r="S249" s="18"/>
      <c r="T249" s="19"/>
      <c r="U249" s="17"/>
      <c r="V249" s="18"/>
      <c r="W249" s="18"/>
      <c r="X249" s="18"/>
      <c r="Y249" s="20"/>
      <c r="Z249" s="168"/>
    </row>
    <row r="250" spans="1:26" ht="30" customHeight="1" x14ac:dyDescent="0.15">
      <c r="A250" s="331">
        <f>IFERROR(IF(AND($K250="○", TRIM($M250)=""),1001,0),3)</f>
        <v>0</v>
      </c>
      <c r="B250" s="168"/>
      <c r="E250" s="327" t="s">
        <v>353</v>
      </c>
      <c r="F250" s="328" t="s">
        <v>136</v>
      </c>
      <c r="G250" s="329" t="s">
        <v>137</v>
      </c>
      <c r="H250" s="329"/>
      <c r="I250" s="329"/>
      <c r="J250" s="329"/>
      <c r="K250" s="21"/>
      <c r="L250" s="22"/>
      <c r="M250" s="21"/>
      <c r="N250" s="22"/>
      <c r="O250" s="330" t="s">
        <v>138</v>
      </c>
      <c r="P250" s="330"/>
      <c r="Q250" s="330"/>
      <c r="R250" s="330"/>
      <c r="S250" s="330"/>
      <c r="T250" s="330"/>
      <c r="U250" s="23"/>
      <c r="V250" s="24"/>
      <c r="W250" s="24"/>
      <c r="X250" s="24"/>
      <c r="Y250" s="25"/>
      <c r="Z250" s="168"/>
    </row>
    <row r="251" spans="1:26" ht="30" customHeight="1" x14ac:dyDescent="0.15">
      <c r="A251" s="331">
        <f>IFERROR(IF(AND($K251="○", TRIM($M251)=""),1001,0),3)</f>
        <v>0</v>
      </c>
      <c r="B251" s="168"/>
      <c r="E251" s="332"/>
      <c r="F251" s="333" t="s">
        <v>139</v>
      </c>
      <c r="G251" s="334" t="s">
        <v>140</v>
      </c>
      <c r="H251" s="334"/>
      <c r="I251" s="334"/>
      <c r="J251" s="334"/>
      <c r="K251" s="10"/>
      <c r="L251" s="11"/>
      <c r="M251" s="10"/>
      <c r="N251" s="11"/>
      <c r="O251" s="335" t="s">
        <v>141</v>
      </c>
      <c r="P251" s="335"/>
      <c r="Q251" s="335"/>
      <c r="R251" s="335"/>
      <c r="S251" s="335"/>
      <c r="T251" s="335"/>
      <c r="U251" s="12"/>
      <c r="V251" s="13"/>
      <c r="W251" s="13"/>
      <c r="X251" s="13"/>
      <c r="Y251" s="14"/>
      <c r="Z251" s="168"/>
    </row>
    <row r="252" spans="1:26" ht="30" customHeight="1" x14ac:dyDescent="0.15">
      <c r="A252" s="331">
        <f>IFERROR(IF(AND($K252="○", TRIM($M252)=""),1001,0),3)</f>
        <v>0</v>
      </c>
      <c r="B252" s="168"/>
      <c r="E252" s="332"/>
      <c r="F252" s="333" t="s">
        <v>142</v>
      </c>
      <c r="G252" s="334" t="s">
        <v>143</v>
      </c>
      <c r="H252" s="334"/>
      <c r="I252" s="334"/>
      <c r="J252" s="334"/>
      <c r="K252" s="10"/>
      <c r="L252" s="11"/>
      <c r="M252" s="10"/>
      <c r="N252" s="11"/>
      <c r="O252" s="335" t="s">
        <v>144</v>
      </c>
      <c r="P252" s="335"/>
      <c r="Q252" s="335"/>
      <c r="R252" s="335"/>
      <c r="S252" s="335"/>
      <c r="T252" s="335"/>
      <c r="U252" s="12"/>
      <c r="V252" s="13"/>
      <c r="W252" s="13"/>
      <c r="X252" s="13"/>
      <c r="Y252" s="14"/>
      <c r="Z252" s="168"/>
    </row>
    <row r="253" spans="1:26" ht="30" customHeight="1" x14ac:dyDescent="0.15">
      <c r="A253" s="331">
        <f>IFERROR(IF(AND($K253="○", TRIM($M253)=""),1001,0),3)</f>
        <v>0</v>
      </c>
      <c r="B253" s="168"/>
      <c r="E253" s="332"/>
      <c r="F253" s="333" t="s">
        <v>145</v>
      </c>
      <c r="G253" s="334" t="s">
        <v>146</v>
      </c>
      <c r="H253" s="334"/>
      <c r="I253" s="334"/>
      <c r="J253" s="334"/>
      <c r="K253" s="10"/>
      <c r="L253" s="11"/>
      <c r="M253" s="10"/>
      <c r="N253" s="11"/>
      <c r="O253" s="335" t="s">
        <v>147</v>
      </c>
      <c r="P253" s="335"/>
      <c r="Q253" s="335"/>
      <c r="R253" s="335"/>
      <c r="S253" s="335"/>
      <c r="T253" s="335"/>
      <c r="U253" s="12"/>
      <c r="V253" s="13"/>
      <c r="W253" s="13"/>
      <c r="X253" s="13"/>
      <c r="Y253" s="14"/>
      <c r="Z253" s="168"/>
    </row>
    <row r="254" spans="1:26" ht="30" customHeight="1" x14ac:dyDescent="0.15">
      <c r="A254" s="331">
        <f>IFERROR(IF(AND($K254="○", TRIM($M254)=""),1001,0),3)</f>
        <v>0</v>
      </c>
      <c r="B254" s="168"/>
      <c r="E254" s="332"/>
      <c r="F254" s="333" t="s">
        <v>148</v>
      </c>
      <c r="G254" s="334" t="s">
        <v>149</v>
      </c>
      <c r="H254" s="334"/>
      <c r="I254" s="334"/>
      <c r="J254" s="334"/>
      <c r="K254" s="10"/>
      <c r="L254" s="11"/>
      <c r="M254" s="10"/>
      <c r="N254" s="11"/>
      <c r="O254" s="335" t="s">
        <v>150</v>
      </c>
      <c r="P254" s="335"/>
      <c r="Q254" s="335"/>
      <c r="R254" s="335"/>
      <c r="S254" s="335"/>
      <c r="T254" s="335"/>
      <c r="U254" s="12"/>
      <c r="V254" s="13"/>
      <c r="W254" s="13"/>
      <c r="X254" s="13"/>
      <c r="Y254" s="14"/>
      <c r="Z254" s="168"/>
    </row>
    <row r="255" spans="1:26" ht="30" customHeight="1" x14ac:dyDescent="0.15">
      <c r="A255" s="331">
        <f>IFERROR(IF(AND($K255="○", TRIM($M255)=""),1001,0),3)</f>
        <v>0</v>
      </c>
      <c r="B255" s="168"/>
      <c r="E255" s="332"/>
      <c r="F255" s="333" t="s">
        <v>151</v>
      </c>
      <c r="G255" s="334" t="s">
        <v>152</v>
      </c>
      <c r="H255" s="334"/>
      <c r="I255" s="334"/>
      <c r="J255" s="334"/>
      <c r="K255" s="10"/>
      <c r="L255" s="11"/>
      <c r="M255" s="10"/>
      <c r="N255" s="11"/>
      <c r="O255" s="335" t="s">
        <v>153</v>
      </c>
      <c r="P255" s="335"/>
      <c r="Q255" s="335"/>
      <c r="R255" s="335"/>
      <c r="S255" s="335"/>
      <c r="T255" s="335"/>
      <c r="U255" s="12"/>
      <c r="V255" s="13"/>
      <c r="W255" s="13"/>
      <c r="X255" s="13"/>
      <c r="Y255" s="14"/>
      <c r="Z255" s="168"/>
    </row>
    <row r="256" spans="1:26" ht="30" customHeight="1" x14ac:dyDescent="0.15">
      <c r="A256" s="331">
        <f>IFERROR(IF(AND($K256="○", OR(TRIM($M256)="", TRIM($O256)="")),1001,0),3)</f>
        <v>0</v>
      </c>
      <c r="B256" s="360"/>
      <c r="E256" s="332"/>
      <c r="F256" s="333" t="s">
        <v>154</v>
      </c>
      <c r="G256" s="334" t="s">
        <v>370</v>
      </c>
      <c r="H256" s="334"/>
      <c r="I256" s="334"/>
      <c r="J256" s="334"/>
      <c r="K256" s="15"/>
      <c r="L256" s="16"/>
      <c r="M256" s="15"/>
      <c r="N256" s="16"/>
      <c r="O256" s="17"/>
      <c r="P256" s="18"/>
      <c r="Q256" s="18"/>
      <c r="R256" s="18"/>
      <c r="S256" s="18"/>
      <c r="T256" s="19"/>
      <c r="U256" s="17"/>
      <c r="V256" s="18"/>
      <c r="W256" s="18"/>
      <c r="X256" s="18"/>
      <c r="Y256" s="20"/>
      <c r="Z256" s="168"/>
    </row>
    <row r="257" spans="1:26" ht="30" customHeight="1" x14ac:dyDescent="0.15">
      <c r="A257" s="331">
        <f>IFERROR(IF(AND($K257="○", TRIM($M257)=""),1001,0),3)</f>
        <v>0</v>
      </c>
      <c r="B257" s="168"/>
      <c r="E257" s="327" t="s">
        <v>354</v>
      </c>
      <c r="F257" s="328" t="s">
        <v>155</v>
      </c>
      <c r="G257" s="329" t="s">
        <v>156</v>
      </c>
      <c r="H257" s="329"/>
      <c r="I257" s="329"/>
      <c r="J257" s="329"/>
      <c r="K257" s="21"/>
      <c r="L257" s="22"/>
      <c r="M257" s="21"/>
      <c r="N257" s="22"/>
      <c r="O257" s="330" t="s">
        <v>157</v>
      </c>
      <c r="P257" s="330"/>
      <c r="Q257" s="330"/>
      <c r="R257" s="330"/>
      <c r="S257" s="330"/>
      <c r="T257" s="330"/>
      <c r="U257" s="23"/>
      <c r="V257" s="24"/>
      <c r="W257" s="24"/>
      <c r="X257" s="24"/>
      <c r="Y257" s="25"/>
      <c r="Z257" s="168"/>
    </row>
    <row r="258" spans="1:26" ht="30" customHeight="1" x14ac:dyDescent="0.15">
      <c r="A258" s="331">
        <f>IFERROR(IF(AND($K258="○", TRIM($M258)=""),1001,0),3)</f>
        <v>0</v>
      </c>
      <c r="B258" s="168"/>
      <c r="E258" s="332"/>
      <c r="F258" s="333" t="s">
        <v>158</v>
      </c>
      <c r="G258" s="334" t="s">
        <v>159</v>
      </c>
      <c r="H258" s="334"/>
      <c r="I258" s="334"/>
      <c r="J258" s="334"/>
      <c r="K258" s="10"/>
      <c r="L258" s="11"/>
      <c r="M258" s="10"/>
      <c r="N258" s="11"/>
      <c r="O258" s="335" t="s">
        <v>160</v>
      </c>
      <c r="P258" s="335"/>
      <c r="Q258" s="335"/>
      <c r="R258" s="335"/>
      <c r="S258" s="335"/>
      <c r="T258" s="335"/>
      <c r="U258" s="12"/>
      <c r="V258" s="13"/>
      <c r="W258" s="13"/>
      <c r="X258" s="13"/>
      <c r="Y258" s="14"/>
      <c r="Z258" s="168"/>
    </row>
    <row r="259" spans="1:26" ht="30" customHeight="1" x14ac:dyDescent="0.15">
      <c r="A259" s="331">
        <f>IFERROR(IF(AND($K259="○", TRIM($M259)=""),1001,0),3)</f>
        <v>0</v>
      </c>
      <c r="B259" s="168"/>
      <c r="E259" s="332"/>
      <c r="F259" s="333" t="s">
        <v>161</v>
      </c>
      <c r="G259" s="334" t="s">
        <v>162</v>
      </c>
      <c r="H259" s="334"/>
      <c r="I259" s="334"/>
      <c r="J259" s="334"/>
      <c r="K259" s="10"/>
      <c r="L259" s="11"/>
      <c r="M259" s="10"/>
      <c r="N259" s="11"/>
      <c r="O259" s="335" t="s">
        <v>163</v>
      </c>
      <c r="P259" s="335"/>
      <c r="Q259" s="335"/>
      <c r="R259" s="335"/>
      <c r="S259" s="335"/>
      <c r="T259" s="335"/>
      <c r="U259" s="12"/>
      <c r="V259" s="13"/>
      <c r="W259" s="13"/>
      <c r="X259" s="13"/>
      <c r="Y259" s="14"/>
      <c r="Z259" s="168"/>
    </row>
    <row r="260" spans="1:26" ht="30" customHeight="1" x14ac:dyDescent="0.15">
      <c r="A260" s="331">
        <f>IFERROR(IF(AND($K260="○", OR(TRIM($M260)="", TRIM($O260)="")),1001,0),3)</f>
        <v>0</v>
      </c>
      <c r="B260" s="360"/>
      <c r="E260" s="332"/>
      <c r="F260" s="333" t="s">
        <v>164</v>
      </c>
      <c r="G260" s="334" t="s">
        <v>371</v>
      </c>
      <c r="H260" s="334"/>
      <c r="I260" s="334"/>
      <c r="J260" s="334"/>
      <c r="K260" s="15"/>
      <c r="L260" s="16"/>
      <c r="M260" s="15"/>
      <c r="N260" s="16"/>
      <c r="O260" s="17"/>
      <c r="P260" s="18"/>
      <c r="Q260" s="18"/>
      <c r="R260" s="18"/>
      <c r="S260" s="18"/>
      <c r="T260" s="19"/>
      <c r="U260" s="17"/>
      <c r="V260" s="18"/>
      <c r="W260" s="18"/>
      <c r="X260" s="18"/>
      <c r="Y260" s="20"/>
      <c r="Z260" s="168"/>
    </row>
    <row r="261" spans="1:26" ht="30" customHeight="1" x14ac:dyDescent="0.15">
      <c r="A261" s="331">
        <f>IFERROR(IF(AND($K261="○", TRIM($M261)=""),1001,0),3)</f>
        <v>0</v>
      </c>
      <c r="B261" s="168"/>
      <c r="E261" s="327" t="s">
        <v>355</v>
      </c>
      <c r="F261" s="328" t="s">
        <v>165</v>
      </c>
      <c r="G261" s="329" t="s">
        <v>166</v>
      </c>
      <c r="H261" s="329"/>
      <c r="I261" s="329"/>
      <c r="J261" s="329"/>
      <c r="K261" s="21"/>
      <c r="L261" s="22"/>
      <c r="M261" s="21"/>
      <c r="N261" s="22"/>
      <c r="O261" s="330" t="s">
        <v>167</v>
      </c>
      <c r="P261" s="330"/>
      <c r="Q261" s="330"/>
      <c r="R261" s="330"/>
      <c r="S261" s="330"/>
      <c r="T261" s="330"/>
      <c r="U261" s="23"/>
      <c r="V261" s="24"/>
      <c r="W261" s="24"/>
      <c r="X261" s="24"/>
      <c r="Y261" s="25"/>
      <c r="Z261" s="168"/>
    </row>
    <row r="262" spans="1:26" ht="30" customHeight="1" x14ac:dyDescent="0.15">
      <c r="A262" s="331">
        <f>IFERROR(IF(AND($K262="○", TRIM($M262)=""),1001,0),3)</f>
        <v>0</v>
      </c>
      <c r="B262" s="168"/>
      <c r="E262" s="332"/>
      <c r="F262" s="333" t="s">
        <v>168</v>
      </c>
      <c r="G262" s="334" t="s">
        <v>169</v>
      </c>
      <c r="H262" s="334"/>
      <c r="I262" s="334"/>
      <c r="J262" s="334"/>
      <c r="K262" s="10"/>
      <c r="L262" s="11"/>
      <c r="M262" s="10"/>
      <c r="N262" s="11"/>
      <c r="O262" s="335" t="s">
        <v>170</v>
      </c>
      <c r="P262" s="335"/>
      <c r="Q262" s="335"/>
      <c r="R262" s="335"/>
      <c r="S262" s="335"/>
      <c r="T262" s="335"/>
      <c r="U262" s="12"/>
      <c r="V262" s="13"/>
      <c r="W262" s="13"/>
      <c r="X262" s="13"/>
      <c r="Y262" s="14"/>
      <c r="Z262" s="168"/>
    </row>
    <row r="263" spans="1:26" ht="30" customHeight="1" x14ac:dyDescent="0.15">
      <c r="A263" s="331">
        <f>IFERROR(IF(AND($K263="○", TRIM($M263)=""),1001,0),3)</f>
        <v>0</v>
      </c>
      <c r="B263" s="168"/>
      <c r="E263" s="332"/>
      <c r="F263" s="333" t="s">
        <v>171</v>
      </c>
      <c r="G263" s="334" t="s">
        <v>172</v>
      </c>
      <c r="H263" s="334"/>
      <c r="I263" s="334"/>
      <c r="J263" s="334"/>
      <c r="K263" s="10"/>
      <c r="L263" s="11"/>
      <c r="M263" s="10"/>
      <c r="N263" s="11"/>
      <c r="O263" s="335" t="s">
        <v>173</v>
      </c>
      <c r="P263" s="335"/>
      <c r="Q263" s="335"/>
      <c r="R263" s="335"/>
      <c r="S263" s="335"/>
      <c r="T263" s="335"/>
      <c r="U263" s="12"/>
      <c r="V263" s="13"/>
      <c r="W263" s="13"/>
      <c r="X263" s="13"/>
      <c r="Y263" s="14"/>
      <c r="Z263" s="168"/>
    </row>
    <row r="264" spans="1:26" ht="30" customHeight="1" x14ac:dyDescent="0.15">
      <c r="A264" s="331">
        <f>IFERROR(IF(AND($K264="○", OR(TRIM($M264)="", TRIM($O264)="")),1001,0),3)</f>
        <v>0</v>
      </c>
      <c r="B264" s="360"/>
      <c r="E264" s="332"/>
      <c r="F264" s="333" t="s">
        <v>174</v>
      </c>
      <c r="G264" s="334" t="s">
        <v>372</v>
      </c>
      <c r="H264" s="334"/>
      <c r="I264" s="334"/>
      <c r="J264" s="334"/>
      <c r="K264" s="15"/>
      <c r="L264" s="16"/>
      <c r="M264" s="15"/>
      <c r="N264" s="16"/>
      <c r="O264" s="17"/>
      <c r="P264" s="18"/>
      <c r="Q264" s="18"/>
      <c r="R264" s="18"/>
      <c r="S264" s="18"/>
      <c r="T264" s="19"/>
      <c r="U264" s="17"/>
      <c r="V264" s="18"/>
      <c r="W264" s="18"/>
      <c r="X264" s="18"/>
      <c r="Y264" s="20"/>
      <c r="Z264" s="168"/>
    </row>
    <row r="265" spans="1:26" ht="30" customHeight="1" x14ac:dyDescent="0.15">
      <c r="A265" s="331">
        <f>IFERROR(IF(AND($K265="○", TRIM($M265)=""),1001,0),3)</f>
        <v>0</v>
      </c>
      <c r="B265" s="168"/>
      <c r="E265" s="327" t="s">
        <v>356</v>
      </c>
      <c r="F265" s="328" t="s">
        <v>175</v>
      </c>
      <c r="G265" s="329" t="s">
        <v>176</v>
      </c>
      <c r="H265" s="329"/>
      <c r="I265" s="329"/>
      <c r="J265" s="329"/>
      <c r="K265" s="21"/>
      <c r="L265" s="22"/>
      <c r="M265" s="21"/>
      <c r="N265" s="22"/>
      <c r="O265" s="330" t="s">
        <v>177</v>
      </c>
      <c r="P265" s="330"/>
      <c r="Q265" s="330"/>
      <c r="R265" s="330"/>
      <c r="S265" s="330"/>
      <c r="T265" s="330"/>
      <c r="U265" s="23"/>
      <c r="V265" s="24"/>
      <c r="W265" s="24"/>
      <c r="X265" s="24"/>
      <c r="Y265" s="25"/>
      <c r="Z265" s="168"/>
    </row>
    <row r="266" spans="1:26" ht="30" customHeight="1" x14ac:dyDescent="0.15">
      <c r="A266" s="331">
        <f>IFERROR(IF(AND($K266="○", TRIM($M266)=""),1001,0),3)</f>
        <v>0</v>
      </c>
      <c r="B266" s="168"/>
      <c r="E266" s="332"/>
      <c r="F266" s="333" t="s">
        <v>178</v>
      </c>
      <c r="G266" s="334" t="s">
        <v>179</v>
      </c>
      <c r="H266" s="334"/>
      <c r="I266" s="334"/>
      <c r="J266" s="334"/>
      <c r="K266" s="10"/>
      <c r="L266" s="11"/>
      <c r="M266" s="10"/>
      <c r="N266" s="11"/>
      <c r="O266" s="335" t="s">
        <v>180</v>
      </c>
      <c r="P266" s="335"/>
      <c r="Q266" s="335"/>
      <c r="R266" s="335"/>
      <c r="S266" s="335"/>
      <c r="T266" s="335"/>
      <c r="U266" s="12"/>
      <c r="V266" s="13"/>
      <c r="W266" s="13"/>
      <c r="X266" s="13"/>
      <c r="Y266" s="14"/>
      <c r="Z266" s="168"/>
    </row>
    <row r="267" spans="1:26" ht="30" customHeight="1" x14ac:dyDescent="0.15">
      <c r="A267" s="110">
        <f>IFERROR(IF(AND($K267="○", TRIM($M267)=""),1001,0),3)</f>
        <v>0</v>
      </c>
      <c r="B267" s="339"/>
      <c r="C267" s="124"/>
      <c r="D267" s="124"/>
      <c r="E267" s="332"/>
      <c r="F267" s="333" t="s">
        <v>181</v>
      </c>
      <c r="G267" s="334" t="s">
        <v>182</v>
      </c>
      <c r="H267" s="334"/>
      <c r="I267" s="334"/>
      <c r="J267" s="334"/>
      <c r="K267" s="10"/>
      <c r="L267" s="11"/>
      <c r="M267" s="10"/>
      <c r="N267" s="11"/>
      <c r="O267" s="335" t="s">
        <v>183</v>
      </c>
      <c r="P267" s="335"/>
      <c r="Q267" s="335"/>
      <c r="R267" s="335"/>
      <c r="S267" s="335"/>
      <c r="T267" s="335"/>
      <c r="U267" s="12"/>
      <c r="V267" s="13"/>
      <c r="W267" s="13"/>
      <c r="X267" s="13"/>
      <c r="Y267" s="14"/>
      <c r="Z267" s="123"/>
    </row>
    <row r="268" spans="1:26" ht="30" customHeight="1" x14ac:dyDescent="0.15">
      <c r="A268" s="331">
        <f>IFERROR(IF(AND($K268="○", OR(TRIM($M268)="", TRIM($O268)="")),1001,0),3)</f>
        <v>0</v>
      </c>
      <c r="B268" s="360"/>
      <c r="C268" s="135"/>
      <c r="E268" s="332"/>
      <c r="F268" s="333" t="s">
        <v>184</v>
      </c>
      <c r="G268" s="334" t="s">
        <v>373</v>
      </c>
      <c r="H268" s="334"/>
      <c r="I268" s="334"/>
      <c r="J268" s="334"/>
      <c r="K268" s="15"/>
      <c r="L268" s="16"/>
      <c r="M268" s="15"/>
      <c r="N268" s="16"/>
      <c r="O268" s="17"/>
      <c r="P268" s="18"/>
      <c r="Q268" s="18"/>
      <c r="R268" s="18"/>
      <c r="S268" s="18"/>
      <c r="T268" s="19"/>
      <c r="U268" s="17"/>
      <c r="V268" s="18"/>
      <c r="W268" s="18"/>
      <c r="X268" s="18"/>
      <c r="Y268" s="20"/>
      <c r="Z268" s="168"/>
    </row>
    <row r="269" spans="1:26" ht="30" customHeight="1" x14ac:dyDescent="0.15">
      <c r="A269" s="331">
        <f>IFERROR(IF(AND($K269="○", TRIM($M269)=""),1001,0),3)</f>
        <v>0</v>
      </c>
      <c r="B269" s="168"/>
      <c r="E269" s="327" t="s">
        <v>357</v>
      </c>
      <c r="F269" s="328" t="s">
        <v>185</v>
      </c>
      <c r="G269" s="329" t="s">
        <v>186</v>
      </c>
      <c r="H269" s="329"/>
      <c r="I269" s="329"/>
      <c r="J269" s="329"/>
      <c r="K269" s="21"/>
      <c r="L269" s="22"/>
      <c r="M269" s="21"/>
      <c r="N269" s="22"/>
      <c r="O269" s="330" t="s">
        <v>187</v>
      </c>
      <c r="P269" s="330"/>
      <c r="Q269" s="330"/>
      <c r="R269" s="330"/>
      <c r="S269" s="330"/>
      <c r="T269" s="330"/>
      <c r="U269" s="23"/>
      <c r="V269" s="24"/>
      <c r="W269" s="24"/>
      <c r="X269" s="24"/>
      <c r="Y269" s="25"/>
      <c r="Z269" s="168"/>
    </row>
    <row r="270" spans="1:26" ht="30" customHeight="1" x14ac:dyDescent="0.15">
      <c r="A270" s="331">
        <f>IFERROR(IF(AND($K270="○", TRIM($M270)=""),1001,0),3)</f>
        <v>0</v>
      </c>
      <c r="B270" s="168"/>
      <c r="E270" s="332"/>
      <c r="F270" s="333" t="s">
        <v>188</v>
      </c>
      <c r="G270" s="334" t="s">
        <v>189</v>
      </c>
      <c r="H270" s="334"/>
      <c r="I270" s="334"/>
      <c r="J270" s="334"/>
      <c r="K270" s="10"/>
      <c r="L270" s="11"/>
      <c r="M270" s="10"/>
      <c r="N270" s="11"/>
      <c r="O270" s="335" t="s">
        <v>190</v>
      </c>
      <c r="P270" s="335"/>
      <c r="Q270" s="335"/>
      <c r="R270" s="335"/>
      <c r="S270" s="335"/>
      <c r="T270" s="335"/>
      <c r="U270" s="12"/>
      <c r="V270" s="13"/>
      <c r="W270" s="13"/>
      <c r="X270" s="13"/>
      <c r="Y270" s="14"/>
      <c r="Z270" s="168"/>
    </row>
    <row r="271" spans="1:26" ht="30" customHeight="1" x14ac:dyDescent="0.15">
      <c r="A271" s="331">
        <f>IFERROR(IF(AND($K271="○", TRIM($M271)=""),1001,0),3)</f>
        <v>0</v>
      </c>
      <c r="B271" s="168"/>
      <c r="E271" s="332"/>
      <c r="F271" s="333" t="s">
        <v>191</v>
      </c>
      <c r="G271" s="334" t="s">
        <v>192</v>
      </c>
      <c r="H271" s="334"/>
      <c r="I271" s="334"/>
      <c r="J271" s="334"/>
      <c r="K271" s="10"/>
      <c r="L271" s="11"/>
      <c r="M271" s="10"/>
      <c r="N271" s="11"/>
      <c r="O271" s="335" t="s">
        <v>193</v>
      </c>
      <c r="P271" s="335"/>
      <c r="Q271" s="335"/>
      <c r="R271" s="335"/>
      <c r="S271" s="335"/>
      <c r="T271" s="335"/>
      <c r="U271" s="12"/>
      <c r="V271" s="13"/>
      <c r="W271" s="13"/>
      <c r="X271" s="13"/>
      <c r="Y271" s="14"/>
      <c r="Z271" s="168"/>
    </row>
    <row r="272" spans="1:26" ht="30" customHeight="1" x14ac:dyDescent="0.15">
      <c r="A272" s="331">
        <f>IFERROR(IF(AND($K272="○", TRIM($M272)=""),1001,0),3)</f>
        <v>0</v>
      </c>
      <c r="B272" s="168"/>
      <c r="E272" s="332"/>
      <c r="F272" s="333" t="s">
        <v>194</v>
      </c>
      <c r="G272" s="334" t="s">
        <v>195</v>
      </c>
      <c r="H272" s="334"/>
      <c r="I272" s="334"/>
      <c r="J272" s="334"/>
      <c r="K272" s="10"/>
      <c r="L272" s="11"/>
      <c r="M272" s="10"/>
      <c r="N272" s="11"/>
      <c r="O272" s="335" t="s">
        <v>196</v>
      </c>
      <c r="P272" s="335"/>
      <c r="Q272" s="335"/>
      <c r="R272" s="335"/>
      <c r="S272" s="335"/>
      <c r="T272" s="335"/>
      <c r="U272" s="12"/>
      <c r="V272" s="13"/>
      <c r="W272" s="13"/>
      <c r="X272" s="13"/>
      <c r="Y272" s="14"/>
      <c r="Z272" s="168"/>
    </row>
    <row r="273" spans="1:26" ht="30" customHeight="1" x14ac:dyDescent="0.15">
      <c r="A273" s="331">
        <f>IFERROR(IF(AND($K273="○", TRIM($M273)=""),1001,0),3)</f>
        <v>0</v>
      </c>
      <c r="B273" s="168"/>
      <c r="E273" s="332"/>
      <c r="F273" s="333" t="s">
        <v>197</v>
      </c>
      <c r="G273" s="334" t="s">
        <v>198</v>
      </c>
      <c r="H273" s="334"/>
      <c r="I273" s="334"/>
      <c r="J273" s="334"/>
      <c r="K273" s="10"/>
      <c r="L273" s="11"/>
      <c r="M273" s="10"/>
      <c r="N273" s="11"/>
      <c r="O273" s="335" t="s">
        <v>199</v>
      </c>
      <c r="P273" s="335"/>
      <c r="Q273" s="335"/>
      <c r="R273" s="335"/>
      <c r="S273" s="335"/>
      <c r="T273" s="335"/>
      <c r="U273" s="12"/>
      <c r="V273" s="13"/>
      <c r="W273" s="13"/>
      <c r="X273" s="13"/>
      <c r="Y273" s="14"/>
      <c r="Z273" s="168"/>
    </row>
    <row r="274" spans="1:26" ht="30" customHeight="1" x14ac:dyDescent="0.15">
      <c r="A274" s="331">
        <f>IFERROR(IF(AND($K274="○", TRIM($M274)=""),1001,0),3)</f>
        <v>0</v>
      </c>
      <c r="B274" s="168"/>
      <c r="E274" s="332"/>
      <c r="F274" s="333" t="s">
        <v>200</v>
      </c>
      <c r="G274" s="334" t="s">
        <v>201</v>
      </c>
      <c r="H274" s="334"/>
      <c r="I274" s="334"/>
      <c r="J274" s="334"/>
      <c r="K274" s="10"/>
      <c r="L274" s="11"/>
      <c r="M274" s="10"/>
      <c r="N274" s="11"/>
      <c r="O274" s="335" t="s">
        <v>202</v>
      </c>
      <c r="P274" s="335"/>
      <c r="Q274" s="335"/>
      <c r="R274" s="335"/>
      <c r="S274" s="335"/>
      <c r="T274" s="335"/>
      <c r="U274" s="12"/>
      <c r="V274" s="13"/>
      <c r="W274" s="13"/>
      <c r="X274" s="13"/>
      <c r="Y274" s="14"/>
      <c r="Z274" s="168"/>
    </row>
    <row r="275" spans="1:26" ht="30" customHeight="1" x14ac:dyDescent="0.15">
      <c r="A275" s="331">
        <f>IFERROR(IF(AND($K275="○", OR(TRIM($M275)="", TRIM($O275)="")),1001,0),3)</f>
        <v>0</v>
      </c>
      <c r="B275" s="360"/>
      <c r="E275" s="336"/>
      <c r="F275" s="337" t="s">
        <v>203</v>
      </c>
      <c r="G275" s="338" t="s">
        <v>374</v>
      </c>
      <c r="H275" s="338"/>
      <c r="I275" s="338"/>
      <c r="J275" s="338"/>
      <c r="K275" s="15"/>
      <c r="L275" s="16"/>
      <c r="M275" s="15"/>
      <c r="N275" s="16"/>
      <c r="O275" s="17"/>
      <c r="P275" s="18"/>
      <c r="Q275" s="18"/>
      <c r="R275" s="18"/>
      <c r="S275" s="18"/>
      <c r="T275" s="19"/>
      <c r="U275" s="17"/>
      <c r="V275" s="18"/>
      <c r="W275" s="18"/>
      <c r="X275" s="18"/>
      <c r="Y275" s="20"/>
      <c r="Z275" s="168"/>
    </row>
    <row r="276" spans="1:26" ht="30" customHeight="1" x14ac:dyDescent="0.15">
      <c r="A276" s="331">
        <f>IFERROR(IF(AND($K276="○", TRIM($M276)=""),1001,0),3)</f>
        <v>0</v>
      </c>
      <c r="B276" s="168"/>
      <c r="E276" s="327" t="s">
        <v>358</v>
      </c>
      <c r="F276" s="328" t="s">
        <v>204</v>
      </c>
      <c r="G276" s="329" t="s">
        <v>205</v>
      </c>
      <c r="H276" s="329"/>
      <c r="I276" s="329"/>
      <c r="J276" s="329"/>
      <c r="K276" s="21"/>
      <c r="L276" s="22"/>
      <c r="M276" s="21"/>
      <c r="N276" s="22"/>
      <c r="O276" s="330" t="s">
        <v>206</v>
      </c>
      <c r="P276" s="330"/>
      <c r="Q276" s="330"/>
      <c r="R276" s="330"/>
      <c r="S276" s="330"/>
      <c r="T276" s="330"/>
      <c r="U276" s="23"/>
      <c r="V276" s="24"/>
      <c r="W276" s="24"/>
      <c r="X276" s="24"/>
      <c r="Y276" s="25"/>
      <c r="Z276" s="168"/>
    </row>
    <row r="277" spans="1:26" ht="30" customHeight="1" x14ac:dyDescent="0.15">
      <c r="A277" s="331">
        <f>IFERROR(IF(AND($K277="○", TRIM($M277)=""),1001,0),3)</f>
        <v>0</v>
      </c>
      <c r="B277" s="168"/>
      <c r="E277" s="332"/>
      <c r="F277" s="333" t="s">
        <v>207</v>
      </c>
      <c r="G277" s="334" t="s">
        <v>208</v>
      </c>
      <c r="H277" s="334"/>
      <c r="I277" s="334"/>
      <c r="J277" s="334"/>
      <c r="K277" s="10"/>
      <c r="L277" s="11"/>
      <c r="M277" s="10"/>
      <c r="N277" s="11"/>
      <c r="O277" s="335" t="s">
        <v>209</v>
      </c>
      <c r="P277" s="335"/>
      <c r="Q277" s="335"/>
      <c r="R277" s="335"/>
      <c r="S277" s="335"/>
      <c r="T277" s="335"/>
      <c r="U277" s="12"/>
      <c r="V277" s="13"/>
      <c r="W277" s="13"/>
      <c r="X277" s="13"/>
      <c r="Y277" s="14"/>
      <c r="Z277" s="168"/>
    </row>
    <row r="278" spans="1:26" ht="30" customHeight="1" x14ac:dyDescent="0.15">
      <c r="A278" s="331">
        <f>IFERROR(IF(AND($K278="○", TRIM($M278)=""),1001,0),3)</f>
        <v>0</v>
      </c>
      <c r="B278" s="168"/>
      <c r="E278" s="332"/>
      <c r="F278" s="333" t="s">
        <v>210</v>
      </c>
      <c r="G278" s="334" t="s">
        <v>211</v>
      </c>
      <c r="H278" s="334"/>
      <c r="I278" s="334"/>
      <c r="J278" s="334"/>
      <c r="K278" s="10"/>
      <c r="L278" s="11"/>
      <c r="M278" s="10"/>
      <c r="N278" s="11"/>
      <c r="O278" s="335" t="s">
        <v>212</v>
      </c>
      <c r="P278" s="335"/>
      <c r="Q278" s="335"/>
      <c r="R278" s="335"/>
      <c r="S278" s="335"/>
      <c r="T278" s="335"/>
      <c r="U278" s="12"/>
      <c r="V278" s="13"/>
      <c r="W278" s="13"/>
      <c r="X278" s="13"/>
      <c r="Y278" s="14"/>
      <c r="Z278" s="168"/>
    </row>
    <row r="279" spans="1:26" ht="30" customHeight="1" x14ac:dyDescent="0.15">
      <c r="A279" s="331">
        <f>IFERROR(IF(AND($K279="○", TRIM($M279)=""),1001,0),3)</f>
        <v>0</v>
      </c>
      <c r="B279" s="168"/>
      <c r="E279" s="332"/>
      <c r="F279" s="333" t="s">
        <v>213</v>
      </c>
      <c r="G279" s="334" t="s">
        <v>214</v>
      </c>
      <c r="H279" s="334"/>
      <c r="I279" s="334"/>
      <c r="J279" s="334"/>
      <c r="K279" s="10"/>
      <c r="L279" s="11"/>
      <c r="M279" s="10"/>
      <c r="N279" s="11"/>
      <c r="O279" s="335" t="s">
        <v>215</v>
      </c>
      <c r="P279" s="335"/>
      <c r="Q279" s="335"/>
      <c r="R279" s="335"/>
      <c r="S279" s="335"/>
      <c r="T279" s="335"/>
      <c r="U279" s="12"/>
      <c r="V279" s="13"/>
      <c r="W279" s="13"/>
      <c r="X279" s="13"/>
      <c r="Y279" s="14"/>
      <c r="Z279" s="168"/>
    </row>
    <row r="280" spans="1:26" ht="30" customHeight="1" x14ac:dyDescent="0.15">
      <c r="A280" s="331">
        <f>IFERROR(IF(AND($K280="○", OR(TRIM($M280)="", TRIM($O280)="")),1001,0),3)</f>
        <v>0</v>
      </c>
      <c r="B280" s="360"/>
      <c r="E280" s="336"/>
      <c r="F280" s="337" t="s">
        <v>216</v>
      </c>
      <c r="G280" s="338" t="s">
        <v>375</v>
      </c>
      <c r="H280" s="338"/>
      <c r="I280" s="338"/>
      <c r="J280" s="338"/>
      <c r="K280" s="15"/>
      <c r="L280" s="16"/>
      <c r="M280" s="15"/>
      <c r="N280" s="16"/>
      <c r="O280" s="17"/>
      <c r="P280" s="18"/>
      <c r="Q280" s="18"/>
      <c r="R280" s="18"/>
      <c r="S280" s="18"/>
      <c r="T280" s="19"/>
      <c r="U280" s="17"/>
      <c r="V280" s="18"/>
      <c r="W280" s="18"/>
      <c r="X280" s="18"/>
      <c r="Y280" s="20"/>
      <c r="Z280" s="168"/>
    </row>
    <row r="281" spans="1:26" ht="30" customHeight="1" x14ac:dyDescent="0.15">
      <c r="A281" s="331">
        <f>IFERROR(IF(AND($K281="○", TRIM($M281)=""),1001,0),3)</f>
        <v>0</v>
      </c>
      <c r="B281" s="168"/>
      <c r="E281" s="327" t="s">
        <v>359</v>
      </c>
      <c r="F281" s="328" t="s">
        <v>217</v>
      </c>
      <c r="G281" s="329" t="s">
        <v>218</v>
      </c>
      <c r="H281" s="329"/>
      <c r="I281" s="329"/>
      <c r="J281" s="329"/>
      <c r="K281" s="21"/>
      <c r="L281" s="22"/>
      <c r="M281" s="21"/>
      <c r="N281" s="22"/>
      <c r="O281" s="330" t="s">
        <v>219</v>
      </c>
      <c r="P281" s="330"/>
      <c r="Q281" s="330"/>
      <c r="R281" s="330"/>
      <c r="S281" s="330"/>
      <c r="T281" s="330"/>
      <c r="U281" s="23"/>
      <c r="V281" s="24"/>
      <c r="W281" s="24"/>
      <c r="X281" s="24"/>
      <c r="Y281" s="25"/>
      <c r="Z281" s="168"/>
    </row>
    <row r="282" spans="1:26" ht="30" customHeight="1" x14ac:dyDescent="0.15">
      <c r="A282" s="331">
        <f>IFERROR(IF(AND($K282="○", TRIM($M282)=""),1001,0),3)</f>
        <v>0</v>
      </c>
      <c r="B282" s="168"/>
      <c r="E282" s="332"/>
      <c r="F282" s="333" t="s">
        <v>220</v>
      </c>
      <c r="G282" s="334" t="s">
        <v>221</v>
      </c>
      <c r="H282" s="334"/>
      <c r="I282" s="334"/>
      <c r="J282" s="334"/>
      <c r="K282" s="10"/>
      <c r="L282" s="11"/>
      <c r="M282" s="10"/>
      <c r="N282" s="11"/>
      <c r="O282" s="335" t="s">
        <v>222</v>
      </c>
      <c r="P282" s="335"/>
      <c r="Q282" s="335"/>
      <c r="R282" s="335"/>
      <c r="S282" s="335"/>
      <c r="T282" s="335"/>
      <c r="U282" s="12"/>
      <c r="V282" s="13"/>
      <c r="W282" s="13"/>
      <c r="X282" s="13"/>
      <c r="Y282" s="14"/>
      <c r="Z282" s="168"/>
    </row>
    <row r="283" spans="1:26" ht="30" customHeight="1" x14ac:dyDescent="0.15">
      <c r="A283" s="331">
        <f>IFERROR(IF(AND($K283="○", TRIM($M283)=""),1001,0),3)</f>
        <v>0</v>
      </c>
      <c r="B283" s="168"/>
      <c r="E283" s="332"/>
      <c r="F283" s="333" t="s">
        <v>223</v>
      </c>
      <c r="G283" s="334" t="s">
        <v>224</v>
      </c>
      <c r="H283" s="334"/>
      <c r="I283" s="334"/>
      <c r="J283" s="334"/>
      <c r="K283" s="10"/>
      <c r="L283" s="11"/>
      <c r="M283" s="10"/>
      <c r="N283" s="11"/>
      <c r="O283" s="335" t="s">
        <v>225</v>
      </c>
      <c r="P283" s="335"/>
      <c r="Q283" s="335"/>
      <c r="R283" s="335"/>
      <c r="S283" s="335"/>
      <c r="T283" s="335"/>
      <c r="U283" s="12"/>
      <c r="V283" s="13"/>
      <c r="W283" s="13"/>
      <c r="X283" s="13"/>
      <c r="Y283" s="14"/>
      <c r="Z283" s="168"/>
    </row>
    <row r="284" spans="1:26" ht="30" customHeight="1" x14ac:dyDescent="0.15">
      <c r="A284" s="331">
        <f>IFERROR(IF(AND($K284="○", TRIM($M284)=""),1001,0),3)</f>
        <v>0</v>
      </c>
      <c r="B284" s="168"/>
      <c r="E284" s="332"/>
      <c r="F284" s="333" t="s">
        <v>226</v>
      </c>
      <c r="G284" s="334" t="s">
        <v>227</v>
      </c>
      <c r="H284" s="334"/>
      <c r="I284" s="334"/>
      <c r="J284" s="334"/>
      <c r="K284" s="10"/>
      <c r="L284" s="11"/>
      <c r="M284" s="10"/>
      <c r="N284" s="11"/>
      <c r="O284" s="335" t="s">
        <v>228</v>
      </c>
      <c r="P284" s="335"/>
      <c r="Q284" s="335"/>
      <c r="R284" s="335"/>
      <c r="S284" s="335"/>
      <c r="T284" s="335"/>
      <c r="U284" s="12"/>
      <c r="V284" s="13"/>
      <c r="W284" s="13"/>
      <c r="X284" s="13"/>
      <c r="Y284" s="14"/>
      <c r="Z284" s="168"/>
    </row>
    <row r="285" spans="1:26" ht="30" customHeight="1" x14ac:dyDescent="0.15">
      <c r="A285" s="331">
        <f>IFERROR(IF(AND($K285="○", TRIM($M285)=""),1001,0),3)</f>
        <v>0</v>
      </c>
      <c r="B285" s="168"/>
      <c r="E285" s="332"/>
      <c r="F285" s="333" t="s">
        <v>229</v>
      </c>
      <c r="G285" s="334" t="s">
        <v>230</v>
      </c>
      <c r="H285" s="334"/>
      <c r="I285" s="334"/>
      <c r="J285" s="334"/>
      <c r="K285" s="10"/>
      <c r="L285" s="11"/>
      <c r="M285" s="10"/>
      <c r="N285" s="11"/>
      <c r="O285" s="335" t="s">
        <v>231</v>
      </c>
      <c r="P285" s="335"/>
      <c r="Q285" s="335"/>
      <c r="R285" s="335"/>
      <c r="S285" s="335"/>
      <c r="T285" s="335"/>
      <c r="U285" s="12"/>
      <c r="V285" s="13"/>
      <c r="W285" s="13"/>
      <c r="X285" s="13"/>
      <c r="Y285" s="14"/>
      <c r="Z285" s="168"/>
    </row>
    <row r="286" spans="1:26" ht="30" customHeight="1" x14ac:dyDescent="0.15">
      <c r="A286" s="331">
        <f>IFERROR(IF(AND($K286="○", TRIM($M286)=""),1001,0),3)</f>
        <v>0</v>
      </c>
      <c r="B286" s="168"/>
      <c r="E286" s="332"/>
      <c r="F286" s="333" t="s">
        <v>232</v>
      </c>
      <c r="G286" s="334" t="s">
        <v>233</v>
      </c>
      <c r="H286" s="334"/>
      <c r="I286" s="334"/>
      <c r="J286" s="334"/>
      <c r="K286" s="10"/>
      <c r="L286" s="11"/>
      <c r="M286" s="10"/>
      <c r="N286" s="11"/>
      <c r="O286" s="335" t="s">
        <v>234</v>
      </c>
      <c r="P286" s="335"/>
      <c r="Q286" s="335"/>
      <c r="R286" s="335"/>
      <c r="S286" s="335"/>
      <c r="T286" s="335"/>
      <c r="U286" s="12"/>
      <c r="V286" s="13"/>
      <c r="W286" s="13"/>
      <c r="X286" s="13"/>
      <c r="Y286" s="14"/>
      <c r="Z286" s="168"/>
    </row>
    <row r="287" spans="1:26" ht="30" customHeight="1" x14ac:dyDescent="0.15">
      <c r="A287" s="331">
        <f>IFERROR(IF(AND($K287="○", TRIM($M287)=""),1001,0),3)</f>
        <v>0</v>
      </c>
      <c r="B287" s="168"/>
      <c r="E287" s="332"/>
      <c r="F287" s="333" t="s">
        <v>235</v>
      </c>
      <c r="G287" s="334" t="s">
        <v>236</v>
      </c>
      <c r="H287" s="334"/>
      <c r="I287" s="334"/>
      <c r="J287" s="334"/>
      <c r="K287" s="10"/>
      <c r="L287" s="11"/>
      <c r="M287" s="10"/>
      <c r="N287" s="11"/>
      <c r="O287" s="335" t="s">
        <v>237</v>
      </c>
      <c r="P287" s="335"/>
      <c r="Q287" s="335"/>
      <c r="R287" s="335"/>
      <c r="S287" s="335"/>
      <c r="T287" s="335"/>
      <c r="U287" s="12"/>
      <c r="V287" s="13"/>
      <c r="W287" s="13"/>
      <c r="X287" s="13"/>
      <c r="Y287" s="14"/>
      <c r="Z287" s="168"/>
    </row>
    <row r="288" spans="1:26" ht="30" customHeight="1" x14ac:dyDescent="0.15">
      <c r="A288" s="331">
        <f>IFERROR(IF(AND($K288="○", OR(TRIM($M288)="", TRIM($O288)="")),1001,0),3)</f>
        <v>0</v>
      </c>
      <c r="B288" s="360"/>
      <c r="E288" s="332"/>
      <c r="F288" s="333" t="s">
        <v>238</v>
      </c>
      <c r="G288" s="334" t="s">
        <v>376</v>
      </c>
      <c r="H288" s="334"/>
      <c r="I288" s="334"/>
      <c r="J288" s="334"/>
      <c r="K288" s="15"/>
      <c r="L288" s="16"/>
      <c r="M288" s="15"/>
      <c r="N288" s="16"/>
      <c r="O288" s="17"/>
      <c r="P288" s="18"/>
      <c r="Q288" s="18"/>
      <c r="R288" s="18"/>
      <c r="S288" s="18"/>
      <c r="T288" s="19"/>
      <c r="U288" s="17"/>
      <c r="V288" s="18"/>
      <c r="W288" s="18"/>
      <c r="X288" s="18"/>
      <c r="Y288" s="20"/>
      <c r="Z288" s="168"/>
    </row>
    <row r="289" spans="1:26" ht="30" customHeight="1" x14ac:dyDescent="0.15">
      <c r="A289" s="331">
        <f>IFERROR(IF(AND($K289="○", TRIM($M289)=""),1001,0),3)</f>
        <v>0</v>
      </c>
      <c r="B289" s="168"/>
      <c r="E289" s="327" t="s">
        <v>360</v>
      </c>
      <c r="F289" s="328" t="s">
        <v>239</v>
      </c>
      <c r="G289" s="329" t="s">
        <v>240</v>
      </c>
      <c r="H289" s="329"/>
      <c r="I289" s="329"/>
      <c r="J289" s="329"/>
      <c r="K289" s="21"/>
      <c r="L289" s="22"/>
      <c r="M289" s="21"/>
      <c r="N289" s="22"/>
      <c r="O289" s="330" t="s">
        <v>241</v>
      </c>
      <c r="P289" s="330"/>
      <c r="Q289" s="330"/>
      <c r="R289" s="330"/>
      <c r="S289" s="330"/>
      <c r="T289" s="330"/>
      <c r="U289" s="23"/>
      <c r="V289" s="24"/>
      <c r="W289" s="24"/>
      <c r="X289" s="24"/>
      <c r="Y289" s="25"/>
      <c r="Z289" s="168"/>
    </row>
    <row r="290" spans="1:26" ht="30" customHeight="1" x14ac:dyDescent="0.15">
      <c r="A290" s="331">
        <f>IFERROR(IF(AND($K290="○", TRIM($M290)=""),1001,0),3)</f>
        <v>0</v>
      </c>
      <c r="B290" s="168"/>
      <c r="E290" s="332"/>
      <c r="F290" s="333" t="s">
        <v>242</v>
      </c>
      <c r="G290" s="334" t="s">
        <v>243</v>
      </c>
      <c r="H290" s="334"/>
      <c r="I290" s="334"/>
      <c r="J290" s="334"/>
      <c r="K290" s="10"/>
      <c r="L290" s="11"/>
      <c r="M290" s="10"/>
      <c r="N290" s="11"/>
      <c r="O290" s="335" t="s">
        <v>244</v>
      </c>
      <c r="P290" s="335"/>
      <c r="Q290" s="335"/>
      <c r="R290" s="335"/>
      <c r="S290" s="335"/>
      <c r="T290" s="335"/>
      <c r="U290" s="12"/>
      <c r="V290" s="13"/>
      <c r="W290" s="13"/>
      <c r="X290" s="13"/>
      <c r="Y290" s="14"/>
      <c r="Z290" s="168"/>
    </row>
    <row r="291" spans="1:26" ht="30" customHeight="1" x14ac:dyDescent="0.15">
      <c r="A291" s="331">
        <f>IFERROR(IF(AND($K291="○", TRIM($M291)=""),1001,0),3)</f>
        <v>0</v>
      </c>
      <c r="B291" s="168"/>
      <c r="E291" s="332"/>
      <c r="F291" s="333" t="s">
        <v>245</v>
      </c>
      <c r="G291" s="334" t="s">
        <v>246</v>
      </c>
      <c r="H291" s="334"/>
      <c r="I291" s="334"/>
      <c r="J291" s="334"/>
      <c r="K291" s="10"/>
      <c r="L291" s="11"/>
      <c r="M291" s="10"/>
      <c r="N291" s="11"/>
      <c r="O291" s="335" t="s">
        <v>247</v>
      </c>
      <c r="P291" s="335"/>
      <c r="Q291" s="335"/>
      <c r="R291" s="335"/>
      <c r="S291" s="335"/>
      <c r="T291" s="335"/>
      <c r="U291" s="12"/>
      <c r="V291" s="13"/>
      <c r="W291" s="13"/>
      <c r="X291" s="13"/>
      <c r="Y291" s="14"/>
      <c r="Z291" s="168"/>
    </row>
    <row r="292" spans="1:26" ht="30" customHeight="1" x14ac:dyDescent="0.15">
      <c r="A292" s="331">
        <f>IFERROR(IF(AND($K292="○", OR(TRIM($M292)="", TRIM($O292)="")),1001,0),3)</f>
        <v>0</v>
      </c>
      <c r="B292" s="360"/>
      <c r="E292" s="332"/>
      <c r="F292" s="333" t="s">
        <v>248</v>
      </c>
      <c r="G292" s="334" t="s">
        <v>377</v>
      </c>
      <c r="H292" s="334"/>
      <c r="I292" s="334"/>
      <c r="J292" s="334"/>
      <c r="K292" s="15"/>
      <c r="L292" s="16"/>
      <c r="M292" s="15"/>
      <c r="N292" s="16"/>
      <c r="O292" s="17"/>
      <c r="P292" s="18"/>
      <c r="Q292" s="18"/>
      <c r="R292" s="18"/>
      <c r="S292" s="18"/>
      <c r="T292" s="19"/>
      <c r="U292" s="17"/>
      <c r="V292" s="18"/>
      <c r="W292" s="18"/>
      <c r="X292" s="18"/>
      <c r="Y292" s="20"/>
      <c r="Z292" s="168"/>
    </row>
    <row r="293" spans="1:26" ht="30" customHeight="1" x14ac:dyDescent="0.15">
      <c r="A293" s="331">
        <f>IFERROR(IF(AND($K293="○", TRIM($M293)=""),1001,0),3)</f>
        <v>0</v>
      </c>
      <c r="B293" s="168"/>
      <c r="E293" s="340" t="s">
        <v>361</v>
      </c>
      <c r="F293" s="328" t="s">
        <v>249</v>
      </c>
      <c r="G293" s="329" t="s">
        <v>250</v>
      </c>
      <c r="H293" s="329"/>
      <c r="I293" s="329"/>
      <c r="J293" s="329"/>
      <c r="K293" s="21"/>
      <c r="L293" s="22"/>
      <c r="M293" s="21"/>
      <c r="N293" s="22"/>
      <c r="O293" s="330" t="s">
        <v>251</v>
      </c>
      <c r="P293" s="330"/>
      <c r="Q293" s="330"/>
      <c r="R293" s="330"/>
      <c r="S293" s="330"/>
      <c r="T293" s="330"/>
      <c r="U293" s="23"/>
      <c r="V293" s="24"/>
      <c r="W293" s="24"/>
      <c r="X293" s="24"/>
      <c r="Y293" s="25"/>
      <c r="Z293" s="168"/>
    </row>
    <row r="294" spans="1:26" ht="30" customHeight="1" x14ac:dyDescent="0.15">
      <c r="A294" s="331">
        <f>IFERROR(IF(AND($K294="○", TRIM($M294)=""),1001,0),3)</f>
        <v>0</v>
      </c>
      <c r="B294" s="168"/>
      <c r="E294" s="341"/>
      <c r="F294" s="333" t="s">
        <v>252</v>
      </c>
      <c r="G294" s="334" t="s">
        <v>253</v>
      </c>
      <c r="H294" s="334"/>
      <c r="I294" s="334"/>
      <c r="J294" s="334"/>
      <c r="K294" s="10"/>
      <c r="L294" s="11"/>
      <c r="M294" s="10"/>
      <c r="N294" s="11"/>
      <c r="O294" s="335" t="s">
        <v>254</v>
      </c>
      <c r="P294" s="335"/>
      <c r="Q294" s="335"/>
      <c r="R294" s="335"/>
      <c r="S294" s="335"/>
      <c r="T294" s="335"/>
      <c r="U294" s="12"/>
      <c r="V294" s="13"/>
      <c r="W294" s="13"/>
      <c r="X294" s="13"/>
      <c r="Y294" s="14"/>
      <c r="Z294" s="168"/>
    </row>
    <row r="295" spans="1:26" ht="30" customHeight="1" x14ac:dyDescent="0.15">
      <c r="A295" s="331">
        <f>IFERROR(IF(AND($K295="○", TRIM($M295)=""),1001,0),3)</f>
        <v>0</v>
      </c>
      <c r="B295" s="168"/>
      <c r="E295" s="341"/>
      <c r="F295" s="333" t="s">
        <v>255</v>
      </c>
      <c r="G295" s="334" t="s">
        <v>256</v>
      </c>
      <c r="H295" s="334"/>
      <c r="I295" s="334"/>
      <c r="J295" s="334"/>
      <c r="K295" s="10"/>
      <c r="L295" s="11"/>
      <c r="M295" s="10"/>
      <c r="N295" s="11"/>
      <c r="O295" s="335" t="s">
        <v>257</v>
      </c>
      <c r="P295" s="335"/>
      <c r="Q295" s="335"/>
      <c r="R295" s="335"/>
      <c r="S295" s="335"/>
      <c r="T295" s="335"/>
      <c r="U295" s="12"/>
      <c r="V295" s="13"/>
      <c r="W295" s="13"/>
      <c r="X295" s="13"/>
      <c r="Y295" s="14"/>
      <c r="Z295" s="168"/>
    </row>
    <row r="296" spans="1:26" ht="30" customHeight="1" x14ac:dyDescent="0.15">
      <c r="A296" s="331">
        <f>IFERROR(IF(AND($K296="○", TRIM($M296)=""),1001,0),3)</f>
        <v>0</v>
      </c>
      <c r="B296" s="168"/>
      <c r="E296" s="341"/>
      <c r="F296" s="333" t="s">
        <v>258</v>
      </c>
      <c r="G296" s="334" t="s">
        <v>259</v>
      </c>
      <c r="H296" s="334"/>
      <c r="I296" s="334"/>
      <c r="J296" s="334"/>
      <c r="K296" s="10"/>
      <c r="L296" s="11"/>
      <c r="M296" s="10"/>
      <c r="N296" s="11"/>
      <c r="O296" s="335" t="s">
        <v>260</v>
      </c>
      <c r="P296" s="335"/>
      <c r="Q296" s="335"/>
      <c r="R296" s="335"/>
      <c r="S296" s="335"/>
      <c r="T296" s="335"/>
      <c r="U296" s="12"/>
      <c r="V296" s="13"/>
      <c r="W296" s="13"/>
      <c r="X296" s="13"/>
      <c r="Y296" s="14"/>
      <c r="Z296" s="168"/>
    </row>
    <row r="297" spans="1:26" ht="30" customHeight="1" x14ac:dyDescent="0.15">
      <c r="A297" s="331">
        <f>IFERROR(IF(AND($K297="○", TRIM($M297)=""),1001,0),3)</f>
        <v>0</v>
      </c>
      <c r="B297" s="168"/>
      <c r="E297" s="341"/>
      <c r="F297" s="333" t="s">
        <v>261</v>
      </c>
      <c r="G297" s="334" t="s">
        <v>262</v>
      </c>
      <c r="H297" s="334"/>
      <c r="I297" s="334"/>
      <c r="J297" s="334"/>
      <c r="K297" s="10"/>
      <c r="L297" s="11"/>
      <c r="M297" s="10"/>
      <c r="N297" s="11"/>
      <c r="O297" s="335" t="s">
        <v>263</v>
      </c>
      <c r="P297" s="335"/>
      <c r="Q297" s="335"/>
      <c r="R297" s="335"/>
      <c r="S297" s="335"/>
      <c r="T297" s="335"/>
      <c r="U297" s="12"/>
      <c r="V297" s="13"/>
      <c r="W297" s="13"/>
      <c r="X297" s="13"/>
      <c r="Y297" s="14"/>
      <c r="Z297" s="168"/>
    </row>
    <row r="298" spans="1:26" ht="30" customHeight="1" x14ac:dyDescent="0.15">
      <c r="A298" s="331">
        <f>IFERROR(IF(AND($K298="○", OR(TRIM($M298)="", TRIM($O298)="")),1001,0),3)</f>
        <v>0</v>
      </c>
      <c r="B298" s="360"/>
      <c r="E298" s="341"/>
      <c r="F298" s="333" t="s">
        <v>264</v>
      </c>
      <c r="G298" s="334" t="s">
        <v>378</v>
      </c>
      <c r="H298" s="334"/>
      <c r="I298" s="334"/>
      <c r="J298" s="334"/>
      <c r="K298" s="15"/>
      <c r="L298" s="16"/>
      <c r="M298" s="15"/>
      <c r="N298" s="16"/>
      <c r="O298" s="17"/>
      <c r="P298" s="18"/>
      <c r="Q298" s="18"/>
      <c r="R298" s="18"/>
      <c r="S298" s="18"/>
      <c r="T298" s="19"/>
      <c r="U298" s="17"/>
      <c r="V298" s="18"/>
      <c r="W298" s="18"/>
      <c r="X298" s="18"/>
      <c r="Y298" s="20"/>
      <c r="Z298" s="168"/>
    </row>
    <row r="299" spans="1:26" ht="30" customHeight="1" x14ac:dyDescent="0.15">
      <c r="A299" s="331">
        <f>IFERROR(IF(AND($K299="○", TRIM($M299)=""),1001,0),3)</f>
        <v>0</v>
      </c>
      <c r="B299" s="168"/>
      <c r="E299" s="340" t="s">
        <v>362</v>
      </c>
      <c r="F299" s="328" t="s">
        <v>265</v>
      </c>
      <c r="G299" s="329" t="s">
        <v>266</v>
      </c>
      <c r="H299" s="329"/>
      <c r="I299" s="329"/>
      <c r="J299" s="329"/>
      <c r="K299" s="21"/>
      <c r="L299" s="22"/>
      <c r="M299" s="21"/>
      <c r="N299" s="22"/>
      <c r="O299" s="330" t="s">
        <v>267</v>
      </c>
      <c r="P299" s="330"/>
      <c r="Q299" s="330"/>
      <c r="R299" s="330"/>
      <c r="S299" s="330"/>
      <c r="T299" s="330"/>
      <c r="U299" s="23"/>
      <c r="V299" s="24"/>
      <c r="W299" s="24"/>
      <c r="X299" s="24"/>
      <c r="Y299" s="25"/>
      <c r="Z299" s="168"/>
    </row>
    <row r="300" spans="1:26" ht="30" customHeight="1" x14ac:dyDescent="0.15">
      <c r="A300" s="331">
        <f>IFERROR(IF(AND($K300="○", TRIM($M300)=""),1001,0),3)</f>
        <v>0</v>
      </c>
      <c r="B300" s="168"/>
      <c r="E300" s="341"/>
      <c r="F300" s="333" t="s">
        <v>268</v>
      </c>
      <c r="G300" s="334" t="s">
        <v>269</v>
      </c>
      <c r="H300" s="334"/>
      <c r="I300" s="334"/>
      <c r="J300" s="334"/>
      <c r="K300" s="10"/>
      <c r="L300" s="11"/>
      <c r="M300" s="10"/>
      <c r="N300" s="11"/>
      <c r="O300" s="335" t="s">
        <v>270</v>
      </c>
      <c r="P300" s="335"/>
      <c r="Q300" s="335"/>
      <c r="R300" s="335"/>
      <c r="S300" s="335"/>
      <c r="T300" s="335"/>
      <c r="U300" s="12"/>
      <c r="V300" s="13"/>
      <c r="W300" s="13"/>
      <c r="X300" s="13"/>
      <c r="Y300" s="14"/>
      <c r="Z300" s="168"/>
    </row>
    <row r="301" spans="1:26" ht="30" customHeight="1" x14ac:dyDescent="0.15">
      <c r="A301" s="331">
        <f>IFERROR(IF(AND($K301="○", TRIM($M301)=""),1001,0),3)</f>
        <v>0</v>
      </c>
      <c r="B301" s="168"/>
      <c r="E301" s="341"/>
      <c r="F301" s="333" t="s">
        <v>271</v>
      </c>
      <c r="G301" s="334" t="s">
        <v>272</v>
      </c>
      <c r="H301" s="334"/>
      <c r="I301" s="334"/>
      <c r="J301" s="334"/>
      <c r="K301" s="10"/>
      <c r="L301" s="11"/>
      <c r="M301" s="10"/>
      <c r="N301" s="11"/>
      <c r="O301" s="335" t="s">
        <v>273</v>
      </c>
      <c r="P301" s="335"/>
      <c r="Q301" s="335"/>
      <c r="R301" s="335"/>
      <c r="S301" s="335"/>
      <c r="T301" s="335"/>
      <c r="U301" s="12"/>
      <c r="V301" s="13"/>
      <c r="W301" s="13"/>
      <c r="X301" s="13"/>
      <c r="Y301" s="14"/>
      <c r="Z301" s="168"/>
    </row>
    <row r="302" spans="1:26" ht="30" customHeight="1" x14ac:dyDescent="0.15">
      <c r="A302" s="331">
        <f>IFERROR(IF(AND($K302="○", TRIM($M302)=""),1001,0),3)</f>
        <v>0</v>
      </c>
      <c r="B302" s="168"/>
      <c r="E302" s="341"/>
      <c r="F302" s="333" t="s">
        <v>274</v>
      </c>
      <c r="G302" s="334" t="s">
        <v>275</v>
      </c>
      <c r="H302" s="334"/>
      <c r="I302" s="334"/>
      <c r="J302" s="334"/>
      <c r="K302" s="10"/>
      <c r="L302" s="11"/>
      <c r="M302" s="10"/>
      <c r="N302" s="11"/>
      <c r="O302" s="335" t="s">
        <v>276</v>
      </c>
      <c r="P302" s="335"/>
      <c r="Q302" s="335"/>
      <c r="R302" s="335"/>
      <c r="S302" s="335"/>
      <c r="T302" s="335"/>
      <c r="U302" s="12"/>
      <c r="V302" s="13"/>
      <c r="W302" s="13"/>
      <c r="X302" s="13"/>
      <c r="Y302" s="14"/>
      <c r="Z302" s="168"/>
    </row>
    <row r="303" spans="1:26" ht="30" customHeight="1" x14ac:dyDescent="0.15">
      <c r="A303" s="331">
        <f>IFERROR(IF(AND($K303="○", TRIM($M303)=""),1001,0),3)</f>
        <v>0</v>
      </c>
      <c r="C303" s="135"/>
      <c r="E303" s="341"/>
      <c r="F303" s="333" t="s">
        <v>277</v>
      </c>
      <c r="G303" s="334" t="s">
        <v>278</v>
      </c>
      <c r="H303" s="334"/>
      <c r="I303" s="334"/>
      <c r="J303" s="334"/>
      <c r="K303" s="10"/>
      <c r="L303" s="11"/>
      <c r="M303" s="10"/>
      <c r="N303" s="11"/>
      <c r="O303" s="335" t="s">
        <v>279</v>
      </c>
      <c r="P303" s="335"/>
      <c r="Q303" s="335"/>
      <c r="R303" s="335"/>
      <c r="S303" s="335"/>
      <c r="T303" s="335"/>
      <c r="U303" s="12"/>
      <c r="V303" s="13"/>
      <c r="W303" s="13"/>
      <c r="X303" s="13"/>
      <c r="Y303" s="14"/>
      <c r="Z303" s="168"/>
    </row>
    <row r="304" spans="1:26" ht="30" customHeight="1" x14ac:dyDescent="0.15">
      <c r="A304" s="331">
        <f>IFERROR(IF(AND($K304="○", TRIM($M304)=""),1001,0),3)</f>
        <v>0</v>
      </c>
      <c r="C304" s="135"/>
      <c r="E304" s="341"/>
      <c r="F304" s="333" t="s">
        <v>280</v>
      </c>
      <c r="G304" s="334" t="s">
        <v>281</v>
      </c>
      <c r="H304" s="334"/>
      <c r="I304" s="334"/>
      <c r="J304" s="334"/>
      <c r="K304" s="10"/>
      <c r="L304" s="11"/>
      <c r="M304" s="10"/>
      <c r="N304" s="11"/>
      <c r="O304" s="335" t="s">
        <v>282</v>
      </c>
      <c r="P304" s="335"/>
      <c r="Q304" s="335"/>
      <c r="R304" s="335"/>
      <c r="S304" s="335"/>
      <c r="T304" s="335"/>
      <c r="U304" s="12"/>
      <c r="V304" s="13"/>
      <c r="W304" s="13"/>
      <c r="X304" s="13"/>
      <c r="Y304" s="14"/>
      <c r="Z304" s="168"/>
    </row>
    <row r="305" spans="1:26" ht="30" customHeight="1" x14ac:dyDescent="0.15">
      <c r="A305" s="331">
        <f>IFERROR(IF(AND($K305="○", TRIM($M305)=""),1001,0),3)</f>
        <v>0</v>
      </c>
      <c r="C305" s="135"/>
      <c r="E305" s="341"/>
      <c r="F305" s="333" t="s">
        <v>283</v>
      </c>
      <c r="G305" s="334" t="s">
        <v>284</v>
      </c>
      <c r="H305" s="334"/>
      <c r="I305" s="334"/>
      <c r="J305" s="334"/>
      <c r="K305" s="10"/>
      <c r="L305" s="11"/>
      <c r="M305" s="10"/>
      <c r="N305" s="11"/>
      <c r="O305" s="335" t="s">
        <v>285</v>
      </c>
      <c r="P305" s="335"/>
      <c r="Q305" s="335"/>
      <c r="R305" s="335"/>
      <c r="S305" s="335"/>
      <c r="T305" s="335"/>
      <c r="U305" s="12"/>
      <c r="V305" s="13"/>
      <c r="W305" s="13"/>
      <c r="X305" s="13"/>
      <c r="Y305" s="14"/>
      <c r="Z305" s="342"/>
    </row>
    <row r="306" spans="1:26" ht="30" customHeight="1" x14ac:dyDescent="0.15">
      <c r="A306" s="331">
        <f>IFERROR(IF(AND($K306="○", TRIM($M306)=""),1001,0),3)</f>
        <v>0</v>
      </c>
      <c r="C306" s="135"/>
      <c r="E306" s="341"/>
      <c r="F306" s="333" t="s">
        <v>286</v>
      </c>
      <c r="G306" s="334" t="s">
        <v>287</v>
      </c>
      <c r="H306" s="334"/>
      <c r="I306" s="334"/>
      <c r="J306" s="334"/>
      <c r="K306" s="10"/>
      <c r="L306" s="11"/>
      <c r="M306" s="10"/>
      <c r="N306" s="11"/>
      <c r="O306" s="335" t="s">
        <v>288</v>
      </c>
      <c r="P306" s="335"/>
      <c r="Q306" s="335"/>
      <c r="R306" s="335"/>
      <c r="S306" s="335"/>
      <c r="T306" s="335"/>
      <c r="U306" s="12"/>
      <c r="V306" s="13"/>
      <c r="W306" s="13"/>
      <c r="X306" s="13"/>
      <c r="Y306" s="14"/>
      <c r="Z306" s="342"/>
    </row>
    <row r="307" spans="1:26" ht="30" customHeight="1" x14ac:dyDescent="0.15">
      <c r="A307" s="331">
        <f>IFERROR(IF(AND($K307="○", TRIM($M307)=""),1001,0),3)</f>
        <v>0</v>
      </c>
      <c r="C307" s="135"/>
      <c r="E307" s="341"/>
      <c r="F307" s="333" t="s">
        <v>289</v>
      </c>
      <c r="G307" s="334" t="s">
        <v>290</v>
      </c>
      <c r="H307" s="334"/>
      <c r="I307" s="334"/>
      <c r="J307" s="334"/>
      <c r="K307" s="10"/>
      <c r="L307" s="11"/>
      <c r="M307" s="10"/>
      <c r="N307" s="11"/>
      <c r="O307" s="335" t="s">
        <v>291</v>
      </c>
      <c r="P307" s="335"/>
      <c r="Q307" s="335"/>
      <c r="R307" s="335"/>
      <c r="S307" s="335"/>
      <c r="T307" s="335"/>
      <c r="U307" s="12"/>
      <c r="V307" s="13"/>
      <c r="W307" s="13"/>
      <c r="X307" s="13"/>
      <c r="Y307" s="14"/>
      <c r="Z307" s="342"/>
    </row>
    <row r="308" spans="1:26" ht="30" customHeight="1" x14ac:dyDescent="0.15">
      <c r="A308" s="331">
        <f>IFERROR(IF(AND($K308="○", OR(TRIM($M308)="", TRIM($O308)="")),1001,0),3)</f>
        <v>0</v>
      </c>
      <c r="B308" s="361"/>
      <c r="C308" s="135"/>
      <c r="E308" s="341"/>
      <c r="F308" s="333" t="s">
        <v>292</v>
      </c>
      <c r="G308" s="334" t="s">
        <v>379</v>
      </c>
      <c r="H308" s="334"/>
      <c r="I308" s="334"/>
      <c r="J308" s="334"/>
      <c r="K308" s="15"/>
      <c r="L308" s="16"/>
      <c r="M308" s="15"/>
      <c r="N308" s="16"/>
      <c r="O308" s="17"/>
      <c r="P308" s="18"/>
      <c r="Q308" s="18"/>
      <c r="R308" s="18"/>
      <c r="S308" s="18"/>
      <c r="T308" s="19"/>
      <c r="U308" s="17"/>
      <c r="V308" s="18"/>
      <c r="W308" s="18"/>
      <c r="X308" s="18"/>
      <c r="Y308" s="20"/>
      <c r="Z308" s="342"/>
    </row>
    <row r="309" spans="1:26" ht="30" customHeight="1" x14ac:dyDescent="0.15">
      <c r="A309" s="331">
        <f>IFERROR(IF(AND($K309="○", TRIM($M309)=""),1001,0),3)</f>
        <v>0</v>
      </c>
      <c r="C309" s="135"/>
      <c r="E309" s="343" t="s">
        <v>363</v>
      </c>
      <c r="F309" s="328" t="s">
        <v>293</v>
      </c>
      <c r="G309" s="329" t="s">
        <v>294</v>
      </c>
      <c r="H309" s="329"/>
      <c r="I309" s="329"/>
      <c r="J309" s="329"/>
      <c r="K309" s="21"/>
      <c r="L309" s="22"/>
      <c r="M309" s="21"/>
      <c r="N309" s="22"/>
      <c r="O309" s="330" t="s">
        <v>295</v>
      </c>
      <c r="P309" s="330"/>
      <c r="Q309" s="330"/>
      <c r="R309" s="330"/>
      <c r="S309" s="330"/>
      <c r="T309" s="330"/>
      <c r="U309" s="23"/>
      <c r="V309" s="24"/>
      <c r="W309" s="24"/>
      <c r="X309" s="24"/>
      <c r="Y309" s="25"/>
      <c r="Z309" s="342"/>
    </row>
    <row r="310" spans="1:26" ht="30" customHeight="1" x14ac:dyDescent="0.15">
      <c r="A310" s="331">
        <f>IFERROR(IF(AND($K310="○", TRIM($M310)=""),1001,0),3)</f>
        <v>0</v>
      </c>
      <c r="C310" s="135"/>
      <c r="E310" s="344"/>
      <c r="F310" s="333" t="s">
        <v>296</v>
      </c>
      <c r="G310" s="334" t="s">
        <v>297</v>
      </c>
      <c r="H310" s="334"/>
      <c r="I310" s="334"/>
      <c r="J310" s="334"/>
      <c r="K310" s="10"/>
      <c r="L310" s="11"/>
      <c r="M310" s="10"/>
      <c r="N310" s="11"/>
      <c r="O310" s="335" t="s">
        <v>298</v>
      </c>
      <c r="P310" s="335"/>
      <c r="Q310" s="335"/>
      <c r="R310" s="335"/>
      <c r="S310" s="335"/>
      <c r="T310" s="335"/>
      <c r="U310" s="12"/>
      <c r="V310" s="13"/>
      <c r="W310" s="13"/>
      <c r="X310" s="13"/>
      <c r="Y310" s="14"/>
      <c r="Z310" s="342"/>
    </row>
    <row r="311" spans="1:26" ht="30" customHeight="1" x14ac:dyDescent="0.15">
      <c r="A311" s="331">
        <f>IFERROR(IF(AND($K311="○", TRIM($M311)=""),1001,0),3)</f>
        <v>0</v>
      </c>
      <c r="C311" s="135"/>
      <c r="E311" s="344"/>
      <c r="F311" s="333" t="s">
        <v>299</v>
      </c>
      <c r="G311" s="334" t="s">
        <v>300</v>
      </c>
      <c r="H311" s="334"/>
      <c r="I311" s="334"/>
      <c r="J311" s="334"/>
      <c r="K311" s="10"/>
      <c r="L311" s="11"/>
      <c r="M311" s="10"/>
      <c r="N311" s="11"/>
      <c r="O311" s="335" t="s">
        <v>301</v>
      </c>
      <c r="P311" s="335"/>
      <c r="Q311" s="335"/>
      <c r="R311" s="335"/>
      <c r="S311" s="335"/>
      <c r="T311" s="335"/>
      <c r="U311" s="12"/>
      <c r="V311" s="13"/>
      <c r="W311" s="13"/>
      <c r="X311" s="13"/>
      <c r="Y311" s="14"/>
      <c r="Z311" s="342"/>
    </row>
    <row r="312" spans="1:26" ht="30" customHeight="1" x14ac:dyDescent="0.15">
      <c r="A312" s="331">
        <f>IFERROR(IF(AND($K312="○", TRIM($M312)=""),1001,0),3)</f>
        <v>0</v>
      </c>
      <c r="C312" s="135"/>
      <c r="E312" s="344"/>
      <c r="F312" s="333" t="s">
        <v>302</v>
      </c>
      <c r="G312" s="334" t="s">
        <v>303</v>
      </c>
      <c r="H312" s="334"/>
      <c r="I312" s="334"/>
      <c r="J312" s="334"/>
      <c r="K312" s="10"/>
      <c r="L312" s="11"/>
      <c r="M312" s="10"/>
      <c r="N312" s="11"/>
      <c r="O312" s="335" t="s">
        <v>304</v>
      </c>
      <c r="P312" s="335"/>
      <c r="Q312" s="335"/>
      <c r="R312" s="335"/>
      <c r="S312" s="335"/>
      <c r="T312" s="335"/>
      <c r="U312" s="12"/>
      <c r="V312" s="13"/>
      <c r="W312" s="13"/>
      <c r="X312" s="13"/>
      <c r="Y312" s="14"/>
      <c r="Z312" s="342"/>
    </row>
    <row r="313" spans="1:26" ht="30" customHeight="1" x14ac:dyDescent="0.15">
      <c r="A313" s="331">
        <f>IFERROR(IF(AND($K313="○", OR(TRIM($M313)="", TRIM($O313)="")),1001,0),3)</f>
        <v>0</v>
      </c>
      <c r="B313" s="361"/>
      <c r="C313" s="135"/>
      <c r="E313" s="344"/>
      <c r="F313" s="333" t="s">
        <v>305</v>
      </c>
      <c r="G313" s="334" t="s">
        <v>380</v>
      </c>
      <c r="H313" s="334"/>
      <c r="I313" s="334"/>
      <c r="J313" s="334"/>
      <c r="K313" s="15"/>
      <c r="L313" s="16"/>
      <c r="M313" s="15"/>
      <c r="N313" s="16"/>
      <c r="O313" s="17"/>
      <c r="P313" s="18"/>
      <c r="Q313" s="18"/>
      <c r="R313" s="18"/>
      <c r="S313" s="18"/>
      <c r="T313" s="19"/>
      <c r="U313" s="17"/>
      <c r="V313" s="18"/>
      <c r="W313" s="18"/>
      <c r="X313" s="18"/>
      <c r="Y313" s="20"/>
      <c r="Z313" s="342"/>
    </row>
    <row r="314" spans="1:26" ht="30" customHeight="1" x14ac:dyDescent="0.15">
      <c r="A314" s="331">
        <f>IFERROR(IF(AND($K314="○", TRIM($M314)=""),1001,0),3)</f>
        <v>0</v>
      </c>
      <c r="C314" s="135"/>
      <c r="E314" s="343" t="s">
        <v>364</v>
      </c>
      <c r="F314" s="328" t="s">
        <v>306</v>
      </c>
      <c r="G314" s="329" t="s">
        <v>307</v>
      </c>
      <c r="H314" s="329"/>
      <c r="I314" s="329"/>
      <c r="J314" s="329"/>
      <c r="K314" s="21"/>
      <c r="L314" s="22"/>
      <c r="M314" s="21"/>
      <c r="N314" s="22"/>
      <c r="O314" s="330" t="s">
        <v>308</v>
      </c>
      <c r="P314" s="330"/>
      <c r="Q314" s="330"/>
      <c r="R314" s="330"/>
      <c r="S314" s="330"/>
      <c r="T314" s="330"/>
      <c r="U314" s="23"/>
      <c r="V314" s="24"/>
      <c r="W314" s="24"/>
      <c r="X314" s="24"/>
      <c r="Y314" s="25"/>
      <c r="Z314" s="342"/>
    </row>
    <row r="315" spans="1:26" ht="30" customHeight="1" x14ac:dyDescent="0.15">
      <c r="A315" s="331">
        <f>IFERROR(IF(AND($K315="○", TRIM($M315)=""),1001,0),3)</f>
        <v>0</v>
      </c>
      <c r="C315" s="135"/>
      <c r="E315" s="344"/>
      <c r="F315" s="333" t="s">
        <v>309</v>
      </c>
      <c r="G315" s="334" t="s">
        <v>310</v>
      </c>
      <c r="H315" s="334"/>
      <c r="I315" s="334"/>
      <c r="J315" s="334"/>
      <c r="K315" s="10"/>
      <c r="L315" s="11"/>
      <c r="M315" s="10"/>
      <c r="N315" s="11"/>
      <c r="O315" s="335" t="s">
        <v>311</v>
      </c>
      <c r="P315" s="335"/>
      <c r="Q315" s="335"/>
      <c r="R315" s="335"/>
      <c r="S315" s="335"/>
      <c r="T315" s="335"/>
      <c r="U315" s="12"/>
      <c r="V315" s="13"/>
      <c r="W315" s="13"/>
      <c r="X315" s="13"/>
      <c r="Y315" s="14"/>
      <c r="Z315" s="342"/>
    </row>
    <row r="316" spans="1:26" ht="30" customHeight="1" x14ac:dyDescent="0.15">
      <c r="A316" s="331">
        <f>IFERROR(IF(AND($K316="○", OR(TRIM($M316)="", TRIM($O316)="")),1001,0),3)</f>
        <v>0</v>
      </c>
      <c r="B316" s="361"/>
      <c r="C316" s="135"/>
      <c r="E316" s="345"/>
      <c r="F316" s="337" t="s">
        <v>312</v>
      </c>
      <c r="G316" s="338" t="s">
        <v>381</v>
      </c>
      <c r="H316" s="338"/>
      <c r="I316" s="338"/>
      <c r="J316" s="338"/>
      <c r="K316" s="15"/>
      <c r="L316" s="16"/>
      <c r="M316" s="15"/>
      <c r="N316" s="16"/>
      <c r="O316" s="17"/>
      <c r="P316" s="18"/>
      <c r="Q316" s="18"/>
      <c r="R316" s="18"/>
      <c r="S316" s="18"/>
      <c r="T316" s="19"/>
      <c r="U316" s="17"/>
      <c r="V316" s="18"/>
      <c r="W316" s="18"/>
      <c r="X316" s="18"/>
      <c r="Y316" s="20"/>
      <c r="Z316" s="168"/>
    </row>
    <row r="317" spans="1:26" ht="30" customHeight="1" x14ac:dyDescent="0.15">
      <c r="A317" s="331">
        <f>IFERROR(IF(AND($K317="○", TRIM($M317)=""),1001,0),3)</f>
        <v>0</v>
      </c>
      <c r="C317" s="135"/>
      <c r="E317" s="343" t="s">
        <v>365</v>
      </c>
      <c r="F317" s="328" t="s">
        <v>313</v>
      </c>
      <c r="G317" s="329" t="s">
        <v>314</v>
      </c>
      <c r="H317" s="329"/>
      <c r="I317" s="329"/>
      <c r="J317" s="329"/>
      <c r="K317" s="21"/>
      <c r="L317" s="22"/>
      <c r="M317" s="21"/>
      <c r="N317" s="22"/>
      <c r="O317" s="330" t="s">
        <v>315</v>
      </c>
      <c r="P317" s="330"/>
      <c r="Q317" s="330"/>
      <c r="R317" s="330"/>
      <c r="S317" s="330"/>
      <c r="T317" s="330"/>
      <c r="U317" s="23"/>
      <c r="V317" s="24"/>
      <c r="W317" s="24"/>
      <c r="X317" s="24"/>
      <c r="Y317" s="25"/>
      <c r="Z317" s="168"/>
    </row>
    <row r="318" spans="1:26" ht="30" customHeight="1" x14ac:dyDescent="0.15">
      <c r="A318" s="331">
        <f>IFERROR(IF(AND($K318="○", TRIM($M318)=""),1001,0),3)</f>
        <v>0</v>
      </c>
      <c r="C318" s="135"/>
      <c r="E318" s="344"/>
      <c r="F318" s="333" t="s">
        <v>316</v>
      </c>
      <c r="G318" s="334" t="s">
        <v>317</v>
      </c>
      <c r="H318" s="334"/>
      <c r="I318" s="334"/>
      <c r="J318" s="334"/>
      <c r="K318" s="10"/>
      <c r="L318" s="11"/>
      <c r="M318" s="10"/>
      <c r="N318" s="11"/>
      <c r="O318" s="335" t="s">
        <v>318</v>
      </c>
      <c r="P318" s="335"/>
      <c r="Q318" s="335"/>
      <c r="R318" s="335"/>
      <c r="S318" s="335"/>
      <c r="T318" s="335"/>
      <c r="U318" s="12"/>
      <c r="V318" s="13"/>
      <c r="W318" s="13"/>
      <c r="X318" s="13"/>
      <c r="Y318" s="14"/>
      <c r="Z318" s="168"/>
    </row>
    <row r="319" spans="1:26" ht="30" customHeight="1" x14ac:dyDescent="0.15">
      <c r="A319" s="331">
        <f>IFERROR(IF(AND($K319="○", OR(TRIM($M319)="", TRIM($O319)="")),1001,0),3)</f>
        <v>0</v>
      </c>
      <c r="B319" s="361"/>
      <c r="C319" s="135"/>
      <c r="E319" s="345"/>
      <c r="F319" s="337" t="s">
        <v>319</v>
      </c>
      <c r="G319" s="338" t="s">
        <v>382</v>
      </c>
      <c r="H319" s="338"/>
      <c r="I319" s="338"/>
      <c r="J319" s="338"/>
      <c r="K319" s="15"/>
      <c r="L319" s="16"/>
      <c r="M319" s="15"/>
      <c r="N319" s="16"/>
      <c r="O319" s="17"/>
      <c r="P319" s="18"/>
      <c r="Q319" s="18"/>
      <c r="R319" s="18"/>
      <c r="S319" s="18"/>
      <c r="T319" s="19"/>
      <c r="U319" s="17"/>
      <c r="V319" s="18"/>
      <c r="W319" s="18"/>
      <c r="X319" s="18"/>
      <c r="Y319" s="20"/>
      <c r="Z319" s="168"/>
    </row>
    <row r="320" spans="1:26" ht="30" customHeight="1" x14ac:dyDescent="0.15">
      <c r="A320" s="331">
        <f>IFERROR(IF(AND($K320="○", TRIM($M320)=""),1001,0),3)</f>
        <v>0</v>
      </c>
      <c r="C320" s="135"/>
      <c r="E320" s="343" t="s">
        <v>366</v>
      </c>
      <c r="F320" s="328" t="s">
        <v>320</v>
      </c>
      <c r="G320" s="329" t="s">
        <v>321</v>
      </c>
      <c r="H320" s="329"/>
      <c r="I320" s="329"/>
      <c r="J320" s="329"/>
      <c r="K320" s="21"/>
      <c r="L320" s="22"/>
      <c r="M320" s="21"/>
      <c r="N320" s="22"/>
      <c r="O320" s="330"/>
      <c r="P320" s="330"/>
      <c r="Q320" s="330"/>
      <c r="R320" s="330"/>
      <c r="S320" s="330"/>
      <c r="T320" s="330"/>
      <c r="U320" s="23"/>
      <c r="V320" s="24"/>
      <c r="W320" s="24"/>
      <c r="X320" s="24"/>
      <c r="Y320" s="25"/>
      <c r="Z320" s="168"/>
    </row>
    <row r="321" spans="1:26" ht="30" customHeight="1" x14ac:dyDescent="0.15">
      <c r="A321" s="331">
        <f>IFERROR(IF(AND($K321="○", TRIM($M321)=""),1001,0),3)</f>
        <v>0</v>
      </c>
      <c r="C321" s="135"/>
      <c r="E321" s="344"/>
      <c r="F321" s="333" t="s">
        <v>322</v>
      </c>
      <c r="G321" s="334" t="s">
        <v>323</v>
      </c>
      <c r="H321" s="334"/>
      <c r="I321" s="334"/>
      <c r="J321" s="334"/>
      <c r="K321" s="10"/>
      <c r="L321" s="11"/>
      <c r="M321" s="10"/>
      <c r="N321" s="11"/>
      <c r="O321" s="335" t="s">
        <v>324</v>
      </c>
      <c r="P321" s="335"/>
      <c r="Q321" s="335"/>
      <c r="R321" s="335"/>
      <c r="S321" s="335"/>
      <c r="T321" s="335"/>
      <c r="U321" s="12"/>
      <c r="V321" s="13"/>
      <c r="W321" s="13"/>
      <c r="X321" s="13"/>
      <c r="Y321" s="14"/>
      <c r="Z321" s="168"/>
    </row>
    <row r="322" spans="1:26" ht="30" customHeight="1" x14ac:dyDescent="0.15">
      <c r="A322" s="331">
        <f>IFERROR(IF(AND($K322="○", TRIM($M322)=""),1001,0),3)</f>
        <v>0</v>
      </c>
      <c r="C322" s="135"/>
      <c r="E322" s="344"/>
      <c r="F322" s="333" t="s">
        <v>325</v>
      </c>
      <c r="G322" s="334" t="s">
        <v>326</v>
      </c>
      <c r="H322" s="334"/>
      <c r="I322" s="334"/>
      <c r="J322" s="334"/>
      <c r="K322" s="10"/>
      <c r="L322" s="11"/>
      <c r="M322" s="10"/>
      <c r="N322" s="11"/>
      <c r="O322" s="335" t="s">
        <v>327</v>
      </c>
      <c r="P322" s="335"/>
      <c r="Q322" s="335"/>
      <c r="R322" s="335"/>
      <c r="S322" s="335"/>
      <c r="T322" s="335"/>
      <c r="U322" s="12"/>
      <c r="V322" s="13"/>
      <c r="W322" s="13"/>
      <c r="X322" s="13"/>
      <c r="Y322" s="14"/>
      <c r="Z322" s="168"/>
    </row>
    <row r="323" spans="1:26" ht="30" customHeight="1" x14ac:dyDescent="0.15">
      <c r="A323" s="331">
        <f>IFERROR(IF(AND($K323="○", TRIM($M323)=""),1001,0),3)</f>
        <v>0</v>
      </c>
      <c r="C323" s="135"/>
      <c r="E323" s="344"/>
      <c r="F323" s="333" t="s">
        <v>328</v>
      </c>
      <c r="G323" s="334" t="s">
        <v>329</v>
      </c>
      <c r="H323" s="334"/>
      <c r="I323" s="334"/>
      <c r="J323" s="334"/>
      <c r="K323" s="15"/>
      <c r="L323" s="16"/>
      <c r="M323" s="15"/>
      <c r="N323" s="16"/>
      <c r="O323" s="335" t="s">
        <v>330</v>
      </c>
      <c r="P323" s="335"/>
      <c r="Q323" s="335"/>
      <c r="R323" s="335"/>
      <c r="S323" s="335"/>
      <c r="T323" s="335"/>
      <c r="U323" s="17"/>
      <c r="V323" s="18"/>
      <c r="W323" s="18"/>
      <c r="X323" s="18"/>
      <c r="Y323" s="20"/>
      <c r="Z323" s="168"/>
    </row>
    <row r="324" spans="1:26" ht="30" customHeight="1" x14ac:dyDescent="0.15">
      <c r="A324" s="331">
        <f>IFERROR(IF(AND($K324="○", TRIM($M324)=""),1001,0),3)</f>
        <v>0</v>
      </c>
      <c r="C324" s="135"/>
      <c r="E324" s="343" t="s">
        <v>367</v>
      </c>
      <c r="F324" s="328" t="s">
        <v>331</v>
      </c>
      <c r="G324" s="329" t="s">
        <v>332</v>
      </c>
      <c r="H324" s="329"/>
      <c r="I324" s="329"/>
      <c r="J324" s="329"/>
      <c r="K324" s="21"/>
      <c r="L324" s="22"/>
      <c r="M324" s="21"/>
      <c r="N324" s="22"/>
      <c r="O324" s="330" t="s">
        <v>333</v>
      </c>
      <c r="P324" s="330"/>
      <c r="Q324" s="330"/>
      <c r="R324" s="330"/>
      <c r="S324" s="330"/>
      <c r="T324" s="330"/>
      <c r="U324" s="23"/>
      <c r="V324" s="24"/>
      <c r="W324" s="24"/>
      <c r="X324" s="24"/>
      <c r="Y324" s="25"/>
      <c r="Z324" s="168"/>
    </row>
    <row r="325" spans="1:26" ht="30" customHeight="1" x14ac:dyDescent="0.15">
      <c r="A325" s="331">
        <f>IFERROR(IF(AND($K325="○", TRIM($M325)=""),1001,0),3)</f>
        <v>0</v>
      </c>
      <c r="C325" s="135"/>
      <c r="E325" s="344"/>
      <c r="F325" s="333" t="s">
        <v>334</v>
      </c>
      <c r="G325" s="334" t="s">
        <v>335</v>
      </c>
      <c r="H325" s="334"/>
      <c r="I325" s="334"/>
      <c r="J325" s="334"/>
      <c r="K325" s="10"/>
      <c r="L325" s="11"/>
      <c r="M325" s="10"/>
      <c r="N325" s="11"/>
      <c r="O325" s="335" t="s">
        <v>336</v>
      </c>
      <c r="P325" s="335"/>
      <c r="Q325" s="335"/>
      <c r="R325" s="335"/>
      <c r="S325" s="335"/>
      <c r="T325" s="335"/>
      <c r="U325" s="12"/>
      <c r="V325" s="13"/>
      <c r="W325" s="13"/>
      <c r="X325" s="13"/>
      <c r="Y325" s="14"/>
      <c r="Z325" s="168"/>
    </row>
    <row r="326" spans="1:26" ht="30" customHeight="1" x14ac:dyDescent="0.15">
      <c r="A326" s="331">
        <f>IFERROR(IF(AND($K326="○", TRIM($M326)=""),1001,0),3)</f>
        <v>0</v>
      </c>
      <c r="C326" s="135"/>
      <c r="E326" s="344"/>
      <c r="F326" s="333" t="s">
        <v>337</v>
      </c>
      <c r="G326" s="334" t="s">
        <v>338</v>
      </c>
      <c r="H326" s="334"/>
      <c r="I326" s="334"/>
      <c r="J326" s="334"/>
      <c r="K326" s="10"/>
      <c r="L326" s="11"/>
      <c r="M326" s="10"/>
      <c r="N326" s="11"/>
      <c r="O326" s="335" t="s">
        <v>339</v>
      </c>
      <c r="P326" s="335"/>
      <c r="Q326" s="335"/>
      <c r="R326" s="335"/>
      <c r="S326" s="335"/>
      <c r="T326" s="335"/>
      <c r="U326" s="12"/>
      <c r="V326" s="13"/>
      <c r="W326" s="13"/>
      <c r="X326" s="13"/>
      <c r="Y326" s="14"/>
      <c r="Z326" s="168"/>
    </row>
    <row r="327" spans="1:26" ht="30" customHeight="1" x14ac:dyDescent="0.15">
      <c r="A327" s="331">
        <f>IFERROR(IF(AND($K327="○", TRIM($M327)=""),1001,0),3)</f>
        <v>0</v>
      </c>
      <c r="C327" s="135"/>
      <c r="E327" s="344"/>
      <c r="F327" s="333" t="s">
        <v>340</v>
      </c>
      <c r="G327" s="334" t="s">
        <v>341</v>
      </c>
      <c r="H327" s="334"/>
      <c r="I327" s="334"/>
      <c r="J327" s="334"/>
      <c r="K327" s="10"/>
      <c r="L327" s="11"/>
      <c r="M327" s="10"/>
      <c r="N327" s="11"/>
      <c r="O327" s="335" t="s">
        <v>342</v>
      </c>
      <c r="P327" s="335"/>
      <c r="Q327" s="335"/>
      <c r="R327" s="335"/>
      <c r="S327" s="335"/>
      <c r="T327" s="335"/>
      <c r="U327" s="12"/>
      <c r="V327" s="13"/>
      <c r="W327" s="13"/>
      <c r="X327" s="13"/>
      <c r="Y327" s="14"/>
      <c r="Z327" s="168"/>
    </row>
    <row r="328" spans="1:26" ht="30" customHeight="1" x14ac:dyDescent="0.15">
      <c r="A328" s="331">
        <f>IFERROR(IF(AND($K328="○", TRIM($M328)=""),1001,0),3)</f>
        <v>0</v>
      </c>
      <c r="C328" s="135"/>
      <c r="E328" s="344"/>
      <c r="F328" s="333" t="s">
        <v>343</v>
      </c>
      <c r="G328" s="334" t="s">
        <v>344</v>
      </c>
      <c r="H328" s="334"/>
      <c r="I328" s="334"/>
      <c r="J328" s="334"/>
      <c r="K328" s="10"/>
      <c r="L328" s="11"/>
      <c r="M328" s="10"/>
      <c r="N328" s="11"/>
      <c r="O328" s="335" t="s">
        <v>388</v>
      </c>
      <c r="P328" s="335"/>
      <c r="Q328" s="335"/>
      <c r="R328" s="335"/>
      <c r="S328" s="335"/>
      <c r="T328" s="335"/>
      <c r="U328" s="12"/>
      <c r="V328" s="13"/>
      <c r="W328" s="13"/>
      <c r="X328" s="13"/>
      <c r="Y328" s="14"/>
      <c r="Z328" s="168"/>
    </row>
    <row r="329" spans="1:26" ht="30" customHeight="1" x14ac:dyDescent="0.15">
      <c r="A329" s="331">
        <f>IFERROR(IF(AND($K329="○", TRIM($M329)=""),1001,0),3)</f>
        <v>0</v>
      </c>
      <c r="C329" s="135"/>
      <c r="E329" s="344"/>
      <c r="F329" s="333" t="s">
        <v>345</v>
      </c>
      <c r="G329" s="334" t="s">
        <v>227</v>
      </c>
      <c r="H329" s="334"/>
      <c r="I329" s="334"/>
      <c r="J329" s="334"/>
      <c r="K329" s="10"/>
      <c r="L329" s="11"/>
      <c r="M329" s="10"/>
      <c r="N329" s="11"/>
      <c r="O329" s="335" t="s">
        <v>346</v>
      </c>
      <c r="P329" s="335"/>
      <c r="Q329" s="335"/>
      <c r="R329" s="335"/>
      <c r="S329" s="335"/>
      <c r="T329" s="335"/>
      <c r="U329" s="12"/>
      <c r="V329" s="13"/>
      <c r="W329" s="13"/>
      <c r="X329" s="13"/>
      <c r="Y329" s="14"/>
      <c r="Z329" s="168"/>
    </row>
    <row r="330" spans="1:26" ht="30" customHeight="1" x14ac:dyDescent="0.15">
      <c r="A330" s="331">
        <f>IFERROR(IF(AND($K330="○", TRIM($M330)=""),1001,0),3)</f>
        <v>0</v>
      </c>
      <c r="C330" s="135"/>
      <c r="E330" s="344"/>
      <c r="F330" s="333" t="s">
        <v>347</v>
      </c>
      <c r="G330" s="334" t="s">
        <v>348</v>
      </c>
      <c r="H330" s="334"/>
      <c r="I330" s="334"/>
      <c r="J330" s="334"/>
      <c r="K330" s="10"/>
      <c r="L330" s="11"/>
      <c r="M330" s="10"/>
      <c r="N330" s="11"/>
      <c r="O330" s="335" t="s">
        <v>349</v>
      </c>
      <c r="P330" s="335"/>
      <c r="Q330" s="335"/>
      <c r="R330" s="335"/>
      <c r="S330" s="335"/>
      <c r="T330" s="335"/>
      <c r="U330" s="12"/>
      <c r="V330" s="13"/>
      <c r="W330" s="13"/>
      <c r="X330" s="13"/>
      <c r="Y330" s="14"/>
      <c r="Z330" s="168"/>
    </row>
    <row r="331" spans="1:26" ht="30" customHeight="1" x14ac:dyDescent="0.15">
      <c r="A331" s="331">
        <f>IFERROR(IF(AND($K331="○", OR(TRIM($M331)="", TRIM($O331)="")),1001,0),3)</f>
        <v>0</v>
      </c>
      <c r="B331" s="361"/>
      <c r="C331" s="135"/>
      <c r="E331" s="345"/>
      <c r="F331" s="337" t="s">
        <v>350</v>
      </c>
      <c r="G331" s="338" t="s">
        <v>383</v>
      </c>
      <c r="H331" s="338"/>
      <c r="I331" s="338"/>
      <c r="J331" s="338"/>
      <c r="K331" s="15"/>
      <c r="L331" s="16"/>
      <c r="M331" s="15"/>
      <c r="N331" s="16"/>
      <c r="O331" s="17"/>
      <c r="P331" s="18"/>
      <c r="Q331" s="18"/>
      <c r="R331" s="18"/>
      <c r="S331" s="18"/>
      <c r="T331" s="19"/>
      <c r="U331" s="17"/>
      <c r="V331" s="18"/>
      <c r="W331" s="18"/>
      <c r="X331" s="18"/>
      <c r="Y331" s="20"/>
      <c r="Z331" s="168"/>
    </row>
    <row r="332" spans="1:26" ht="45" customHeight="1" x14ac:dyDescent="0.15">
      <c r="A332" s="331">
        <f>IFERROR(IF(AND($K332="○", OR(TRIM($M332)="", TRIM($O332)="")),1001,0),3)</f>
        <v>0</v>
      </c>
      <c r="B332" s="361"/>
      <c r="C332" s="135"/>
      <c r="E332" s="346" t="s">
        <v>368</v>
      </c>
      <c r="F332" s="347" t="s">
        <v>351</v>
      </c>
      <c r="G332" s="348" t="s">
        <v>384</v>
      </c>
      <c r="H332" s="348"/>
      <c r="I332" s="348"/>
      <c r="J332" s="348"/>
      <c r="K332" s="4"/>
      <c r="L332" s="5"/>
      <c r="M332" s="4"/>
      <c r="N332" s="5"/>
      <c r="O332" s="6"/>
      <c r="P332" s="7"/>
      <c r="Q332" s="7"/>
      <c r="R332" s="7"/>
      <c r="S332" s="7"/>
      <c r="T332" s="8"/>
      <c r="U332" s="6"/>
      <c r="V332" s="7"/>
      <c r="W332" s="7"/>
      <c r="X332" s="7"/>
      <c r="Y332" s="9"/>
      <c r="Z332" s="168"/>
    </row>
    <row r="333" spans="1:26" ht="20.100000000000001" customHeight="1" x14ac:dyDescent="0.15">
      <c r="C333" s="135"/>
      <c r="E333" s="349"/>
      <c r="F333" s="350"/>
      <c r="G333" s="351"/>
      <c r="H333" s="351"/>
      <c r="I333" s="351"/>
      <c r="J333" s="351"/>
      <c r="K333" s="352"/>
      <c r="L333" s="352"/>
      <c r="M333" s="352"/>
      <c r="N333" s="352"/>
      <c r="O333" s="353"/>
      <c r="P333" s="353"/>
      <c r="Q333" s="353"/>
      <c r="R333" s="353"/>
      <c r="S333" s="353"/>
      <c r="T333" s="353"/>
      <c r="U333" s="354"/>
      <c r="V333" s="354"/>
      <c r="W333" s="354"/>
      <c r="X333" s="354"/>
      <c r="Y333" s="354"/>
      <c r="Z333" s="168"/>
    </row>
    <row r="334" spans="1:26" ht="20.100000000000001" customHeight="1" x14ac:dyDescent="0.15">
      <c r="C334" s="173"/>
      <c r="D334" s="174"/>
      <c r="E334" s="174"/>
      <c r="F334" s="174"/>
      <c r="G334" s="174"/>
      <c r="H334" s="174"/>
      <c r="I334" s="174"/>
      <c r="J334" s="174"/>
      <c r="K334" s="174"/>
      <c r="L334" s="174"/>
      <c r="M334" s="174"/>
      <c r="N334" s="174"/>
      <c r="O334" s="174"/>
      <c r="P334" s="174"/>
      <c r="Q334" s="174"/>
      <c r="R334" s="174"/>
      <c r="S334" s="174"/>
      <c r="T334" s="174"/>
      <c r="U334" s="174"/>
      <c r="V334" s="174"/>
      <c r="W334" s="174"/>
      <c r="X334" s="174"/>
      <c r="Y334" s="174"/>
      <c r="Z334" s="355"/>
    </row>
  </sheetData>
  <sheetProtection algorithmName="SHA-512" hashValue="RmaUTD6vAKiZOB+gu0P4WNDj6EqpH5L52rJQvqwdjV9ORCgDGZkgX0cySqXFwgesNU7dhRp4n0I3mXlt7MOqIw==" saltValue="MyYuneD2cf0JUnmXuWnOSg==" spinCount="100000" sheet="1" objects="1" scenarios="1"/>
  <dataConsolidate/>
  <mergeCells count="608">
    <mergeCell ref="J177:Y177"/>
    <mergeCell ref="E237:H237"/>
    <mergeCell ref="E238:H238"/>
    <mergeCell ref="I237:M237"/>
    <mergeCell ref="I238:M238"/>
    <mergeCell ref="F243:J243"/>
    <mergeCell ref="K243:L243"/>
    <mergeCell ref="M243:N243"/>
    <mergeCell ref="O243:T243"/>
    <mergeCell ref="U243:Y243"/>
    <mergeCell ref="E239:H239"/>
    <mergeCell ref="I239:M239"/>
    <mergeCell ref="O195:R195"/>
    <mergeCell ref="I197:M197"/>
    <mergeCell ref="I210:M210"/>
    <mergeCell ref="I189:M189"/>
    <mergeCell ref="I195:M195"/>
    <mergeCell ref="E209:H209"/>
    <mergeCell ref="I209:M209"/>
    <mergeCell ref="E210:H210"/>
    <mergeCell ref="E200:H200"/>
    <mergeCell ref="I200:M200"/>
    <mergeCell ref="E201:H201"/>
    <mergeCell ref="I201:M201"/>
    <mergeCell ref="E242:Y242"/>
    <mergeCell ref="O258:T258"/>
    <mergeCell ref="U258:Y258"/>
    <mergeCell ref="O259:T259"/>
    <mergeCell ref="U259:Y259"/>
    <mergeCell ref="G244:J244"/>
    <mergeCell ref="K244:L244"/>
    <mergeCell ref="M244:N244"/>
    <mergeCell ref="O244:T244"/>
    <mergeCell ref="U244:Y244"/>
    <mergeCell ref="G245:J245"/>
    <mergeCell ref="K245:L245"/>
    <mergeCell ref="M245:N245"/>
    <mergeCell ref="O245:T245"/>
    <mergeCell ref="U245:Y245"/>
    <mergeCell ref="G246:J246"/>
    <mergeCell ref="K246:L246"/>
    <mergeCell ref="M246:N246"/>
    <mergeCell ref="O246:T246"/>
    <mergeCell ref="U246:Y246"/>
    <mergeCell ref="G247:J247"/>
    <mergeCell ref="K247:L247"/>
    <mergeCell ref="M247:N247"/>
    <mergeCell ref="O247:T247"/>
    <mergeCell ref="E202:H202"/>
    <mergeCell ref="I202:M202"/>
    <mergeCell ref="J190:Y190"/>
    <mergeCell ref="I193:M193"/>
    <mergeCell ref="I191:M191"/>
    <mergeCell ref="E203:H203"/>
    <mergeCell ref="I203:M203"/>
    <mergeCell ref="E204:H204"/>
    <mergeCell ref="I204:M204"/>
    <mergeCell ref="E184:J184"/>
    <mergeCell ref="K184:M184"/>
    <mergeCell ref="N184:V184"/>
    <mergeCell ref="W184:Y184"/>
    <mergeCell ref="E185:J185"/>
    <mergeCell ref="K185:M185"/>
    <mergeCell ref="W1:Z1"/>
    <mergeCell ref="C174:H174"/>
    <mergeCell ref="I176:M176"/>
    <mergeCell ref="I178:M178"/>
    <mergeCell ref="I73:Y73"/>
    <mergeCell ref="J74:Y74"/>
    <mergeCell ref="I75:Y75"/>
    <mergeCell ref="E181:Y181"/>
    <mergeCell ref="E182:J182"/>
    <mergeCell ref="K182:M182"/>
    <mergeCell ref="N182:V182"/>
    <mergeCell ref="W182:Y182"/>
    <mergeCell ref="E183:J183"/>
    <mergeCell ref="K183:M183"/>
    <mergeCell ref="N183:V183"/>
    <mergeCell ref="W183:Y183"/>
    <mergeCell ref="I32:Y32"/>
    <mergeCell ref="I34:M34"/>
    <mergeCell ref="I36:M36"/>
    <mergeCell ref="I38:Y38"/>
    <mergeCell ref="I40:M40"/>
    <mergeCell ref="C60:H60"/>
    <mergeCell ref="I63:M63"/>
    <mergeCell ref="I69:M69"/>
    <mergeCell ref="I71:Y71"/>
    <mergeCell ref="C13:H13"/>
    <mergeCell ref="E15:H15"/>
    <mergeCell ref="J15:Y15"/>
    <mergeCell ref="I20:M20"/>
    <mergeCell ref="I22:Y22"/>
    <mergeCell ref="I24:Y24"/>
    <mergeCell ref="I26:Y26"/>
    <mergeCell ref="I28:Y28"/>
    <mergeCell ref="I30:Y30"/>
    <mergeCell ref="J76:Y76"/>
    <mergeCell ref="I77:Y77"/>
    <mergeCell ref="I79:Y79"/>
    <mergeCell ref="I81:Y81"/>
    <mergeCell ref="I83:M83"/>
    <mergeCell ref="I85:M85"/>
    <mergeCell ref="I87:Y87"/>
    <mergeCell ref="C109:H109"/>
    <mergeCell ref="D111:Y111"/>
    <mergeCell ref="I112:Y112"/>
    <mergeCell ref="I114:Y114"/>
    <mergeCell ref="I116:Y116"/>
    <mergeCell ref="I118:M118"/>
    <mergeCell ref="I120:Y120"/>
    <mergeCell ref="I122:M122"/>
    <mergeCell ref="I124:M124"/>
    <mergeCell ref="I126:Y126"/>
    <mergeCell ref="C150:H150"/>
    <mergeCell ref="I153:M153"/>
    <mergeCell ref="I155:Y155"/>
    <mergeCell ref="I157:Y157"/>
    <mergeCell ref="I159:M159"/>
    <mergeCell ref="I161:M161"/>
    <mergeCell ref="I163:Y163"/>
    <mergeCell ref="I165:M165"/>
    <mergeCell ref="I167:M167"/>
    <mergeCell ref="I169:Y169"/>
    <mergeCell ref="N185:V185"/>
    <mergeCell ref="W185:X185"/>
    <mergeCell ref="E186:J186"/>
    <mergeCell ref="K186:M187"/>
    <mergeCell ref="N186:V186"/>
    <mergeCell ref="W186:X186"/>
    <mergeCell ref="E187:J187"/>
    <mergeCell ref="N187:V187"/>
    <mergeCell ref="W187:X187"/>
    <mergeCell ref="E211:H211"/>
    <mergeCell ref="I211:M211"/>
    <mergeCell ref="E212:H212"/>
    <mergeCell ref="I212:M212"/>
    <mergeCell ref="E213:H213"/>
    <mergeCell ref="I213:M213"/>
    <mergeCell ref="I206:M206"/>
    <mergeCell ref="E214:H214"/>
    <mergeCell ref="I214:M214"/>
    <mergeCell ref="J207:Y207"/>
    <mergeCell ref="E217:H217"/>
    <mergeCell ref="I217:M217"/>
    <mergeCell ref="E218:H218"/>
    <mergeCell ref="I218:M218"/>
    <mergeCell ref="E219:H219"/>
    <mergeCell ref="I219:M219"/>
    <mergeCell ref="E220:H220"/>
    <mergeCell ref="I220:M220"/>
    <mergeCell ref="E229:Y229"/>
    <mergeCell ref="C225:I225"/>
    <mergeCell ref="P231:R231"/>
    <mergeCell ref="P232:R232"/>
    <mergeCell ref="P233:S233"/>
    <mergeCell ref="P230:U230"/>
    <mergeCell ref="T233:U233"/>
    <mergeCell ref="V230:Y232"/>
    <mergeCell ref="V233:Y233"/>
    <mergeCell ref="E230:O230"/>
    <mergeCell ref="E236:H236"/>
    <mergeCell ref="I236:M236"/>
    <mergeCell ref="E231:I231"/>
    <mergeCell ref="E232:I232"/>
    <mergeCell ref="E233:J233"/>
    <mergeCell ref="K231:N231"/>
    <mergeCell ref="K232:N232"/>
    <mergeCell ref="K233:O233"/>
    <mergeCell ref="U247:Y247"/>
    <mergeCell ref="G248:J248"/>
    <mergeCell ref="K248:L248"/>
    <mergeCell ref="M248:N248"/>
    <mergeCell ref="O248:T248"/>
    <mergeCell ref="U248:Y248"/>
    <mergeCell ref="G249:J249"/>
    <mergeCell ref="K249:L249"/>
    <mergeCell ref="M249:N249"/>
    <mergeCell ref="O249:T249"/>
    <mergeCell ref="U249:Y249"/>
    <mergeCell ref="G250:J250"/>
    <mergeCell ref="K250:L250"/>
    <mergeCell ref="M250:N250"/>
    <mergeCell ref="O250:T250"/>
    <mergeCell ref="U250:Y250"/>
    <mergeCell ref="G251:J251"/>
    <mergeCell ref="K251:L251"/>
    <mergeCell ref="M251:N251"/>
    <mergeCell ref="O251:T251"/>
    <mergeCell ref="U251:Y251"/>
    <mergeCell ref="G252:J252"/>
    <mergeCell ref="K252:L252"/>
    <mergeCell ref="M252:N252"/>
    <mergeCell ref="O252:T252"/>
    <mergeCell ref="U252:Y252"/>
    <mergeCell ref="G253:J253"/>
    <mergeCell ref="K253:L253"/>
    <mergeCell ref="M253:N253"/>
    <mergeCell ref="O253:T253"/>
    <mergeCell ref="U253:Y253"/>
    <mergeCell ref="G254:J254"/>
    <mergeCell ref="K254:L254"/>
    <mergeCell ref="M254:N254"/>
    <mergeCell ref="O254:T254"/>
    <mergeCell ref="U254:Y254"/>
    <mergeCell ref="G255:J255"/>
    <mergeCell ref="K255:L255"/>
    <mergeCell ref="M255:N255"/>
    <mergeCell ref="O255:T255"/>
    <mergeCell ref="U255:Y255"/>
    <mergeCell ref="G256:J256"/>
    <mergeCell ref="K256:L256"/>
    <mergeCell ref="M256:N256"/>
    <mergeCell ref="O256:T256"/>
    <mergeCell ref="U256:Y256"/>
    <mergeCell ref="G257:J257"/>
    <mergeCell ref="K257:L257"/>
    <mergeCell ref="M257:N257"/>
    <mergeCell ref="O257:T257"/>
    <mergeCell ref="U257:Y257"/>
    <mergeCell ref="G260:J260"/>
    <mergeCell ref="K260:L260"/>
    <mergeCell ref="M260:N260"/>
    <mergeCell ref="O260:T260"/>
    <mergeCell ref="U260:Y260"/>
    <mergeCell ref="G258:J258"/>
    <mergeCell ref="K258:L258"/>
    <mergeCell ref="M258:N258"/>
    <mergeCell ref="G259:J259"/>
    <mergeCell ref="K259:L259"/>
    <mergeCell ref="M259:N259"/>
    <mergeCell ref="G261:J261"/>
    <mergeCell ref="K261:L261"/>
    <mergeCell ref="M261:N261"/>
    <mergeCell ref="O261:T261"/>
    <mergeCell ref="U261:Y261"/>
    <mergeCell ref="G262:J262"/>
    <mergeCell ref="K262:L262"/>
    <mergeCell ref="M262:N262"/>
    <mergeCell ref="O262:T262"/>
    <mergeCell ref="U262:Y262"/>
    <mergeCell ref="G263:J263"/>
    <mergeCell ref="K263:L263"/>
    <mergeCell ref="M263:N263"/>
    <mergeCell ref="O263:T263"/>
    <mergeCell ref="U263:Y263"/>
    <mergeCell ref="G264:J264"/>
    <mergeCell ref="K264:L264"/>
    <mergeCell ref="M264:N264"/>
    <mergeCell ref="O264:T264"/>
    <mergeCell ref="U264:Y264"/>
    <mergeCell ref="G265:J265"/>
    <mergeCell ref="K265:L265"/>
    <mergeCell ref="M265:N265"/>
    <mergeCell ref="O265:T265"/>
    <mergeCell ref="U265:Y265"/>
    <mergeCell ref="G266:J266"/>
    <mergeCell ref="K266:L266"/>
    <mergeCell ref="M266:N266"/>
    <mergeCell ref="O266:T266"/>
    <mergeCell ref="U266:Y266"/>
    <mergeCell ref="G267:J267"/>
    <mergeCell ref="K267:L267"/>
    <mergeCell ref="M267:N267"/>
    <mergeCell ref="O267:T267"/>
    <mergeCell ref="U267:Y267"/>
    <mergeCell ref="G268:J268"/>
    <mergeCell ref="K268:L268"/>
    <mergeCell ref="M268:N268"/>
    <mergeCell ref="O268:T268"/>
    <mergeCell ref="U268:Y268"/>
    <mergeCell ref="G269:J269"/>
    <mergeCell ref="K269:L269"/>
    <mergeCell ref="M269:N269"/>
    <mergeCell ref="O269:T269"/>
    <mergeCell ref="U269:Y269"/>
    <mergeCell ref="G270:J270"/>
    <mergeCell ref="K270:L270"/>
    <mergeCell ref="M270:N270"/>
    <mergeCell ref="O270:T270"/>
    <mergeCell ref="U270:Y270"/>
    <mergeCell ref="G271:J271"/>
    <mergeCell ref="K271:L271"/>
    <mergeCell ref="M271:N271"/>
    <mergeCell ref="O271:T271"/>
    <mergeCell ref="U271:Y271"/>
    <mergeCell ref="G272:J272"/>
    <mergeCell ref="K272:L272"/>
    <mergeCell ref="M272:N272"/>
    <mergeCell ref="O272:T272"/>
    <mergeCell ref="U272:Y272"/>
    <mergeCell ref="G273:J273"/>
    <mergeCell ref="K273:L273"/>
    <mergeCell ref="M273:N273"/>
    <mergeCell ref="O273:T273"/>
    <mergeCell ref="U273:Y273"/>
    <mergeCell ref="G274:J274"/>
    <mergeCell ref="K274:L274"/>
    <mergeCell ref="M274:N274"/>
    <mergeCell ref="O274:T274"/>
    <mergeCell ref="U274:Y274"/>
    <mergeCell ref="G275:J275"/>
    <mergeCell ref="K275:L275"/>
    <mergeCell ref="M275:N275"/>
    <mergeCell ref="O275:T275"/>
    <mergeCell ref="U275:Y275"/>
    <mergeCell ref="G276:J276"/>
    <mergeCell ref="K276:L276"/>
    <mergeCell ref="M276:N276"/>
    <mergeCell ref="O276:T276"/>
    <mergeCell ref="U276:Y276"/>
    <mergeCell ref="G277:J277"/>
    <mergeCell ref="K277:L277"/>
    <mergeCell ref="M277:N277"/>
    <mergeCell ref="O277:T277"/>
    <mergeCell ref="U277:Y277"/>
    <mergeCell ref="G278:J278"/>
    <mergeCell ref="K278:L278"/>
    <mergeCell ref="M278:N278"/>
    <mergeCell ref="O278:T278"/>
    <mergeCell ref="U278:Y278"/>
    <mergeCell ref="G279:J279"/>
    <mergeCell ref="K279:L279"/>
    <mergeCell ref="M279:N279"/>
    <mergeCell ref="O279:T279"/>
    <mergeCell ref="U279:Y279"/>
    <mergeCell ref="G280:J280"/>
    <mergeCell ref="K280:L280"/>
    <mergeCell ref="M280:N280"/>
    <mergeCell ref="O280:T280"/>
    <mergeCell ref="U280:Y280"/>
    <mergeCell ref="G281:J281"/>
    <mergeCell ref="K281:L281"/>
    <mergeCell ref="M281:N281"/>
    <mergeCell ref="O281:T281"/>
    <mergeCell ref="U281:Y281"/>
    <mergeCell ref="G282:J282"/>
    <mergeCell ref="K282:L282"/>
    <mergeCell ref="M282:N282"/>
    <mergeCell ref="O282:T282"/>
    <mergeCell ref="U282:Y282"/>
    <mergeCell ref="G283:J283"/>
    <mergeCell ref="K283:L283"/>
    <mergeCell ref="M283:N283"/>
    <mergeCell ref="O283:T283"/>
    <mergeCell ref="U283:Y283"/>
    <mergeCell ref="G284:J284"/>
    <mergeCell ref="K284:L284"/>
    <mergeCell ref="M284:N284"/>
    <mergeCell ref="O284:T284"/>
    <mergeCell ref="U284:Y284"/>
    <mergeCell ref="G285:J285"/>
    <mergeCell ref="K285:L285"/>
    <mergeCell ref="M285:N285"/>
    <mergeCell ref="O285:T285"/>
    <mergeCell ref="U285:Y285"/>
    <mergeCell ref="G286:J286"/>
    <mergeCell ref="K286:L286"/>
    <mergeCell ref="M286:N286"/>
    <mergeCell ref="O286:T286"/>
    <mergeCell ref="U286:Y286"/>
    <mergeCell ref="G287:J287"/>
    <mergeCell ref="K287:L287"/>
    <mergeCell ref="M287:N287"/>
    <mergeCell ref="O287:T287"/>
    <mergeCell ref="U287:Y287"/>
    <mergeCell ref="G288:J288"/>
    <mergeCell ref="K288:L288"/>
    <mergeCell ref="M288:N288"/>
    <mergeCell ref="O288:T288"/>
    <mergeCell ref="U288:Y288"/>
    <mergeCell ref="G289:J289"/>
    <mergeCell ref="K289:L289"/>
    <mergeCell ref="M289:N289"/>
    <mergeCell ref="O289:T289"/>
    <mergeCell ref="U289:Y289"/>
    <mergeCell ref="G290:J290"/>
    <mergeCell ref="K290:L290"/>
    <mergeCell ref="M290:N290"/>
    <mergeCell ref="O290:T290"/>
    <mergeCell ref="U290:Y290"/>
    <mergeCell ref="G291:J291"/>
    <mergeCell ref="K291:L291"/>
    <mergeCell ref="M291:N291"/>
    <mergeCell ref="O291:T291"/>
    <mergeCell ref="U291:Y291"/>
    <mergeCell ref="G292:J292"/>
    <mergeCell ref="K292:L292"/>
    <mergeCell ref="M292:N292"/>
    <mergeCell ref="O292:T292"/>
    <mergeCell ref="U292:Y292"/>
    <mergeCell ref="M293:N293"/>
    <mergeCell ref="O293:T293"/>
    <mergeCell ref="U293:Y293"/>
    <mergeCell ref="G294:J294"/>
    <mergeCell ref="K294:L294"/>
    <mergeCell ref="M294:N294"/>
    <mergeCell ref="O294:T294"/>
    <mergeCell ref="U294:Y294"/>
    <mergeCell ref="G295:J295"/>
    <mergeCell ref="K295:L295"/>
    <mergeCell ref="M295:N295"/>
    <mergeCell ref="O295:T295"/>
    <mergeCell ref="U295:Y295"/>
    <mergeCell ref="G293:J293"/>
    <mergeCell ref="K293:L293"/>
    <mergeCell ref="G296:J296"/>
    <mergeCell ref="K296:L296"/>
    <mergeCell ref="M296:N296"/>
    <mergeCell ref="O296:T296"/>
    <mergeCell ref="U296:Y296"/>
    <mergeCell ref="G297:J297"/>
    <mergeCell ref="K297:L297"/>
    <mergeCell ref="M297:N297"/>
    <mergeCell ref="O297:T297"/>
    <mergeCell ref="U297:Y297"/>
    <mergeCell ref="G298:J298"/>
    <mergeCell ref="K298:L298"/>
    <mergeCell ref="M298:N298"/>
    <mergeCell ref="O298:T298"/>
    <mergeCell ref="U298:Y298"/>
    <mergeCell ref="G299:J299"/>
    <mergeCell ref="K299:L299"/>
    <mergeCell ref="M299:N299"/>
    <mergeCell ref="O299:T299"/>
    <mergeCell ref="U299:Y299"/>
    <mergeCell ref="G300:J300"/>
    <mergeCell ref="K300:L300"/>
    <mergeCell ref="M300:N300"/>
    <mergeCell ref="O300:T300"/>
    <mergeCell ref="U300:Y300"/>
    <mergeCell ref="G301:J301"/>
    <mergeCell ref="K301:L301"/>
    <mergeCell ref="M301:N301"/>
    <mergeCell ref="O301:T301"/>
    <mergeCell ref="U301:Y301"/>
    <mergeCell ref="G302:J302"/>
    <mergeCell ref="K302:L302"/>
    <mergeCell ref="M302:N302"/>
    <mergeCell ref="O302:T302"/>
    <mergeCell ref="U302:Y302"/>
    <mergeCell ref="G303:J303"/>
    <mergeCell ref="K303:L303"/>
    <mergeCell ref="M303:N303"/>
    <mergeCell ref="O303:T303"/>
    <mergeCell ref="U303:Y303"/>
    <mergeCell ref="G304:J304"/>
    <mergeCell ref="K304:L304"/>
    <mergeCell ref="M304:N304"/>
    <mergeCell ref="O304:T304"/>
    <mergeCell ref="U304:Y304"/>
    <mergeCell ref="G305:J305"/>
    <mergeCell ref="K305:L305"/>
    <mergeCell ref="M305:N305"/>
    <mergeCell ref="O305:T305"/>
    <mergeCell ref="U305:Y305"/>
    <mergeCell ref="G306:J306"/>
    <mergeCell ref="K306:L306"/>
    <mergeCell ref="M306:N306"/>
    <mergeCell ref="O306:T306"/>
    <mergeCell ref="U306:Y306"/>
    <mergeCell ref="G307:J307"/>
    <mergeCell ref="K307:L307"/>
    <mergeCell ref="M307:N307"/>
    <mergeCell ref="O307:T307"/>
    <mergeCell ref="U307:Y307"/>
    <mergeCell ref="G308:J308"/>
    <mergeCell ref="K308:L308"/>
    <mergeCell ref="M308:N308"/>
    <mergeCell ref="O308:T308"/>
    <mergeCell ref="U308:Y308"/>
    <mergeCell ref="G309:J309"/>
    <mergeCell ref="K309:L309"/>
    <mergeCell ref="M309:N309"/>
    <mergeCell ref="O309:T309"/>
    <mergeCell ref="U309:Y309"/>
    <mergeCell ref="G310:J310"/>
    <mergeCell ref="K310:L310"/>
    <mergeCell ref="M310:N310"/>
    <mergeCell ref="O310:T310"/>
    <mergeCell ref="U310:Y310"/>
    <mergeCell ref="G311:J311"/>
    <mergeCell ref="K311:L311"/>
    <mergeCell ref="M311:N311"/>
    <mergeCell ref="O311:T311"/>
    <mergeCell ref="U311:Y311"/>
    <mergeCell ref="G312:J312"/>
    <mergeCell ref="K312:L312"/>
    <mergeCell ref="M312:N312"/>
    <mergeCell ref="O312:T312"/>
    <mergeCell ref="U312:Y312"/>
    <mergeCell ref="G313:J313"/>
    <mergeCell ref="K313:L313"/>
    <mergeCell ref="M313:N313"/>
    <mergeCell ref="O313:T313"/>
    <mergeCell ref="U313:Y313"/>
    <mergeCell ref="G314:J314"/>
    <mergeCell ref="K314:L314"/>
    <mergeCell ref="M314:N314"/>
    <mergeCell ref="O314:T314"/>
    <mergeCell ref="U314:Y314"/>
    <mergeCell ref="G315:J315"/>
    <mergeCell ref="K315:L315"/>
    <mergeCell ref="M315:N315"/>
    <mergeCell ref="O315:T315"/>
    <mergeCell ref="U315:Y315"/>
    <mergeCell ref="G316:J316"/>
    <mergeCell ref="K316:L316"/>
    <mergeCell ref="M316:N316"/>
    <mergeCell ref="O316:T316"/>
    <mergeCell ref="U316:Y316"/>
    <mergeCell ref="G317:J317"/>
    <mergeCell ref="K317:L317"/>
    <mergeCell ref="M317:N317"/>
    <mergeCell ref="O317:T317"/>
    <mergeCell ref="U317:Y317"/>
    <mergeCell ref="G318:J318"/>
    <mergeCell ref="K318:L318"/>
    <mergeCell ref="M318:N318"/>
    <mergeCell ref="O318:T318"/>
    <mergeCell ref="U318:Y318"/>
    <mergeCell ref="G319:J319"/>
    <mergeCell ref="K319:L319"/>
    <mergeCell ref="M319:N319"/>
    <mergeCell ref="O319:T319"/>
    <mergeCell ref="U319:Y319"/>
    <mergeCell ref="G320:J320"/>
    <mergeCell ref="K320:L320"/>
    <mergeCell ref="M320:N320"/>
    <mergeCell ref="O320:T320"/>
    <mergeCell ref="U320:Y320"/>
    <mergeCell ref="G321:J321"/>
    <mergeCell ref="K321:L321"/>
    <mergeCell ref="M321:N321"/>
    <mergeCell ref="O321:T321"/>
    <mergeCell ref="U321:Y321"/>
    <mergeCell ref="G322:J322"/>
    <mergeCell ref="K322:L322"/>
    <mergeCell ref="M322:N322"/>
    <mergeCell ref="O322:T322"/>
    <mergeCell ref="U322:Y322"/>
    <mergeCell ref="G323:J323"/>
    <mergeCell ref="K323:L323"/>
    <mergeCell ref="M323:N323"/>
    <mergeCell ref="O323:T323"/>
    <mergeCell ref="U323:Y323"/>
    <mergeCell ref="G324:J324"/>
    <mergeCell ref="K324:L324"/>
    <mergeCell ref="M324:N324"/>
    <mergeCell ref="O324:T324"/>
    <mergeCell ref="U324:Y324"/>
    <mergeCell ref="G325:J325"/>
    <mergeCell ref="K325:L325"/>
    <mergeCell ref="M325:N325"/>
    <mergeCell ref="O325:T325"/>
    <mergeCell ref="U325:Y325"/>
    <mergeCell ref="G326:J326"/>
    <mergeCell ref="K326:L326"/>
    <mergeCell ref="M326:N326"/>
    <mergeCell ref="O326:T326"/>
    <mergeCell ref="U326:Y326"/>
    <mergeCell ref="G327:J327"/>
    <mergeCell ref="K327:L327"/>
    <mergeCell ref="M327:N327"/>
    <mergeCell ref="O327:T327"/>
    <mergeCell ref="U327:Y327"/>
    <mergeCell ref="M330:N330"/>
    <mergeCell ref="O330:T330"/>
    <mergeCell ref="U330:Y330"/>
    <mergeCell ref="G331:J331"/>
    <mergeCell ref="K331:L331"/>
    <mergeCell ref="M331:N331"/>
    <mergeCell ref="O331:T331"/>
    <mergeCell ref="U331:Y331"/>
    <mergeCell ref="G328:J328"/>
    <mergeCell ref="K328:L328"/>
    <mergeCell ref="M328:N328"/>
    <mergeCell ref="O328:T328"/>
    <mergeCell ref="U328:Y328"/>
    <mergeCell ref="G329:J329"/>
    <mergeCell ref="K329:L329"/>
    <mergeCell ref="M329:N329"/>
    <mergeCell ref="O329:T329"/>
    <mergeCell ref="U329:Y329"/>
    <mergeCell ref="J72:Y72"/>
    <mergeCell ref="G332:J332"/>
    <mergeCell ref="K332:L332"/>
    <mergeCell ref="M332:N332"/>
    <mergeCell ref="O332:T332"/>
    <mergeCell ref="U332:Y332"/>
    <mergeCell ref="E244:E249"/>
    <mergeCell ref="E250:E256"/>
    <mergeCell ref="E257:E260"/>
    <mergeCell ref="E261:E264"/>
    <mergeCell ref="E265:E268"/>
    <mergeCell ref="E269:E275"/>
    <mergeCell ref="E276:E280"/>
    <mergeCell ref="E281:E288"/>
    <mergeCell ref="E289:E292"/>
    <mergeCell ref="E293:E298"/>
    <mergeCell ref="E299:E308"/>
    <mergeCell ref="E309:E313"/>
    <mergeCell ref="E314:E316"/>
    <mergeCell ref="E317:E319"/>
    <mergeCell ref="E320:E323"/>
    <mergeCell ref="E324:E331"/>
    <mergeCell ref="G330:J330"/>
    <mergeCell ref="K330:L330"/>
  </mergeCells>
  <phoneticPr fontId="5"/>
  <conditionalFormatting sqref="I20:M20">
    <cfRule type="expression" dxfId="244" priority="245" stopIfTrue="1">
      <formula>$A20&lt;&gt;0</formula>
    </cfRule>
  </conditionalFormatting>
  <conditionalFormatting sqref="I22:Y22">
    <cfRule type="expression" dxfId="243" priority="244" stopIfTrue="1">
      <formula>$A22&lt;&gt;0</formula>
    </cfRule>
  </conditionalFormatting>
  <conditionalFormatting sqref="I24:Y24">
    <cfRule type="expression" dxfId="242" priority="243" stopIfTrue="1">
      <formula>$A24&lt;&gt;0</formula>
    </cfRule>
  </conditionalFormatting>
  <conditionalFormatting sqref="I26:Y26">
    <cfRule type="expression" dxfId="241" priority="242" stopIfTrue="1">
      <formula>$A26&lt;&gt;0</formula>
    </cfRule>
  </conditionalFormatting>
  <conditionalFormatting sqref="I28:Y28">
    <cfRule type="expression" dxfId="240" priority="241" stopIfTrue="1">
      <formula>$A28&lt;&gt;0</formula>
    </cfRule>
  </conditionalFormatting>
  <conditionalFormatting sqref="I30:Y30">
    <cfRule type="expression" dxfId="239" priority="240" stopIfTrue="1">
      <formula>$A30&lt;&gt;0</formula>
    </cfRule>
  </conditionalFormatting>
  <conditionalFormatting sqref="I32:Y32">
    <cfRule type="expression" dxfId="238" priority="239" stopIfTrue="1">
      <formula>$A32&lt;&gt;0</formula>
    </cfRule>
  </conditionalFormatting>
  <conditionalFormatting sqref="I34:M34">
    <cfRule type="expression" dxfId="237" priority="238" stopIfTrue="1">
      <formula>$A34&lt;&gt;0</formula>
    </cfRule>
  </conditionalFormatting>
  <conditionalFormatting sqref="I36:M36">
    <cfRule type="expression" dxfId="236" priority="237" stopIfTrue="1">
      <formula>$A36&lt;&gt;0</formula>
    </cfRule>
  </conditionalFormatting>
  <conditionalFormatting sqref="I38:Y38">
    <cfRule type="expression" dxfId="235" priority="236" stopIfTrue="1">
      <formula>$A38&lt;&gt;0</formula>
    </cfRule>
  </conditionalFormatting>
  <conditionalFormatting sqref="I40:M40">
    <cfRule type="expression" dxfId="234" priority="235" stopIfTrue="1">
      <formula>$A40&lt;&gt;0</formula>
    </cfRule>
  </conditionalFormatting>
  <conditionalFormatting sqref="I63:M63">
    <cfRule type="expression" dxfId="233" priority="234" stopIfTrue="1">
      <formula>$A63&lt;&gt;0</formula>
    </cfRule>
  </conditionalFormatting>
  <conditionalFormatting sqref="I69:M69">
    <cfRule type="expression" dxfId="232" priority="233" stopIfTrue="1">
      <formula>$A69&lt;&gt;0</formula>
    </cfRule>
  </conditionalFormatting>
  <conditionalFormatting sqref="I71:Y71">
    <cfRule type="expression" dxfId="231" priority="232" stopIfTrue="1">
      <formula>$A71&lt;&gt;0</formula>
    </cfRule>
  </conditionalFormatting>
  <conditionalFormatting sqref="I73:Y73">
    <cfRule type="expression" dxfId="230" priority="231" stopIfTrue="1">
      <formula>$A73&lt;&gt;0</formula>
    </cfRule>
  </conditionalFormatting>
  <conditionalFormatting sqref="I75:Y75">
    <cfRule type="expression" dxfId="229" priority="230" stopIfTrue="1">
      <formula>$A75&lt;&gt;0</formula>
    </cfRule>
  </conditionalFormatting>
  <conditionalFormatting sqref="I77:Y77">
    <cfRule type="expression" dxfId="228" priority="229" stopIfTrue="1">
      <formula>$A77&lt;&gt;0</formula>
    </cfRule>
  </conditionalFormatting>
  <conditionalFormatting sqref="I79:Y79">
    <cfRule type="expression" dxfId="227" priority="228" stopIfTrue="1">
      <formula>$A79&lt;&gt;0</formula>
    </cfRule>
  </conditionalFormatting>
  <conditionalFormatting sqref="I81:Y81">
    <cfRule type="expression" dxfId="226" priority="227" stopIfTrue="1">
      <formula>$A81&lt;&gt;0</formula>
    </cfRule>
  </conditionalFormatting>
  <conditionalFormatting sqref="I83:M83">
    <cfRule type="expression" dxfId="225" priority="226" stopIfTrue="1">
      <formula>$A83&lt;&gt;0</formula>
    </cfRule>
  </conditionalFormatting>
  <conditionalFormatting sqref="P83">
    <cfRule type="expression" dxfId="224" priority="225" stopIfTrue="1">
      <formula>$A84&lt;&gt;0</formula>
    </cfRule>
  </conditionalFormatting>
  <conditionalFormatting sqref="I85:M85">
    <cfRule type="expression" dxfId="223" priority="224" stopIfTrue="1">
      <formula>$A85&lt;&gt;0</formula>
    </cfRule>
  </conditionalFormatting>
  <conditionalFormatting sqref="I87:Y87">
    <cfRule type="expression" dxfId="222" priority="223" stopIfTrue="1">
      <formula>$A87&lt;&gt;0</formula>
    </cfRule>
  </conditionalFormatting>
  <conditionalFormatting sqref="I114:Y114">
    <cfRule type="expression" dxfId="221" priority="222" stopIfTrue="1">
      <formula>$A114&lt;&gt;0</formula>
    </cfRule>
  </conditionalFormatting>
  <conditionalFormatting sqref="I116:Y116">
    <cfRule type="expression" dxfId="220" priority="221" stopIfTrue="1">
      <formula>$A116&lt;&gt;0</formula>
    </cfRule>
  </conditionalFormatting>
  <conditionalFormatting sqref="I120:Y120">
    <cfRule type="expression" dxfId="219" priority="220" stopIfTrue="1">
      <formula>$A120&lt;&gt;0</formula>
    </cfRule>
  </conditionalFormatting>
  <conditionalFormatting sqref="I122:M122">
    <cfRule type="expression" dxfId="218" priority="219" stopIfTrue="1">
      <formula>$A122&lt;&gt;0</formula>
    </cfRule>
  </conditionalFormatting>
  <conditionalFormatting sqref="I124:M124">
    <cfRule type="expression" dxfId="217" priority="218" stopIfTrue="1">
      <formula>$A124&lt;&gt;0</formula>
    </cfRule>
  </conditionalFormatting>
  <conditionalFormatting sqref="I126:Y126">
    <cfRule type="expression" dxfId="216" priority="217" stopIfTrue="1">
      <formula>$A126&lt;&gt;0</formula>
    </cfRule>
  </conditionalFormatting>
  <conditionalFormatting sqref="I153:M153">
    <cfRule type="expression" dxfId="215" priority="216" stopIfTrue="1">
      <formula>$A153&lt;&gt;0</formula>
    </cfRule>
  </conditionalFormatting>
  <conditionalFormatting sqref="I155:Y155">
    <cfRule type="expression" dxfId="214" priority="215" stopIfTrue="1">
      <formula>$A155&lt;&gt;0</formula>
    </cfRule>
  </conditionalFormatting>
  <conditionalFormatting sqref="I157:Y157">
    <cfRule type="expression" dxfId="213" priority="214" stopIfTrue="1">
      <formula>$A157&lt;&gt;0</formula>
    </cfRule>
  </conditionalFormatting>
  <conditionalFormatting sqref="I159:M159">
    <cfRule type="expression" dxfId="212" priority="213" stopIfTrue="1">
      <formula>$A159&lt;&gt;0</formula>
    </cfRule>
  </conditionalFormatting>
  <conditionalFormatting sqref="I161:M161">
    <cfRule type="expression" dxfId="211" priority="212" stopIfTrue="1">
      <formula>$A161&lt;&gt;0</formula>
    </cfRule>
  </conditionalFormatting>
  <conditionalFormatting sqref="I163:Y163">
    <cfRule type="expression" dxfId="210" priority="211" stopIfTrue="1">
      <formula>$A163&lt;&gt;0</formula>
    </cfRule>
  </conditionalFormatting>
  <conditionalFormatting sqref="I165:M165">
    <cfRule type="expression" dxfId="209" priority="210" stopIfTrue="1">
      <formula>$A165&lt;&gt;0</formula>
    </cfRule>
  </conditionalFormatting>
  <conditionalFormatting sqref="I167:M167">
    <cfRule type="expression" dxfId="208" priority="209" stopIfTrue="1">
      <formula>$A167&lt;&gt;0</formula>
    </cfRule>
  </conditionalFormatting>
  <conditionalFormatting sqref="I169:Y169">
    <cfRule type="expression" dxfId="207" priority="208" stopIfTrue="1">
      <formula>$A169&lt;&gt;0</formula>
    </cfRule>
  </conditionalFormatting>
  <conditionalFormatting sqref="K183:M183">
    <cfRule type="expression" dxfId="206" priority="207" stopIfTrue="1">
      <formula>$A182&lt;&gt;0</formula>
    </cfRule>
  </conditionalFormatting>
  <conditionalFormatting sqref="K184:M184">
    <cfRule type="expression" dxfId="205" priority="206" stopIfTrue="1">
      <formula>$A182&lt;&gt;0</formula>
    </cfRule>
  </conditionalFormatting>
  <conditionalFormatting sqref="N184:V184">
    <cfRule type="expression" dxfId="204" priority="205" stopIfTrue="1">
      <formula>$A184&lt;&gt;0</formula>
    </cfRule>
  </conditionalFormatting>
  <conditionalFormatting sqref="K185:M185">
    <cfRule type="expression" dxfId="203" priority="204" stopIfTrue="1">
      <formula>$A182&lt;&gt;0</formula>
    </cfRule>
  </conditionalFormatting>
  <conditionalFormatting sqref="N185:V185">
    <cfRule type="expression" dxfId="202" priority="203" stopIfTrue="1">
      <formula>$A185&lt;&gt;0</formula>
    </cfRule>
  </conditionalFormatting>
  <conditionalFormatting sqref="K186:M187">
    <cfRule type="expression" dxfId="201" priority="202" stopIfTrue="1">
      <formula>$A182&lt;&gt;0</formula>
    </cfRule>
  </conditionalFormatting>
  <conditionalFormatting sqref="N186:V186">
    <cfRule type="expression" dxfId="200" priority="201" stopIfTrue="1">
      <formula>AND($A186&lt;&gt;0,TRIM($N186)="")</formula>
    </cfRule>
  </conditionalFormatting>
  <conditionalFormatting sqref="W186:X186">
    <cfRule type="expression" dxfId="199" priority="200" stopIfTrue="1">
      <formula>AND($A186&lt;&gt;0,TRIM($W186)="")</formula>
    </cfRule>
  </conditionalFormatting>
  <conditionalFormatting sqref="I189:M189">
    <cfRule type="expression" dxfId="198" priority="199" stopIfTrue="1">
      <formula>$A189&lt;&gt;0</formula>
    </cfRule>
  </conditionalFormatting>
  <conditionalFormatting sqref="I200:M200">
    <cfRule type="expression" dxfId="197" priority="198" stopIfTrue="1">
      <formula>$A200&lt;&gt;0</formula>
    </cfRule>
  </conditionalFormatting>
  <conditionalFormatting sqref="I201:M201">
    <cfRule type="expression" dxfId="196" priority="197" stopIfTrue="1">
      <formula>$A201&lt;&gt;0</formula>
    </cfRule>
  </conditionalFormatting>
  <conditionalFormatting sqref="I202:M202">
    <cfRule type="expression" dxfId="195" priority="196" stopIfTrue="1">
      <formula>$A202&lt;&gt;0</formula>
    </cfRule>
  </conditionalFormatting>
  <conditionalFormatting sqref="I204:M204">
    <cfRule type="expression" dxfId="194" priority="195" stopIfTrue="1">
      <formula>$A204&lt;&gt;0</formula>
    </cfRule>
  </conditionalFormatting>
  <conditionalFormatting sqref="K244:L244">
    <cfRule type="expression" dxfId="193" priority="194" stopIfTrue="1">
      <formula>希望&lt;&gt;0</formula>
    </cfRule>
  </conditionalFormatting>
  <conditionalFormatting sqref="M244:N244">
    <cfRule type="expression" dxfId="192" priority="193" stopIfTrue="1">
      <formula>$A244&lt;&gt;0</formula>
    </cfRule>
  </conditionalFormatting>
  <conditionalFormatting sqref="K245:L245">
    <cfRule type="expression" dxfId="191" priority="192" stopIfTrue="1">
      <formula>希望&lt;&gt;0</formula>
    </cfRule>
  </conditionalFormatting>
  <conditionalFormatting sqref="M245:N245">
    <cfRule type="expression" dxfId="190" priority="191" stopIfTrue="1">
      <formula>$A245&lt;&gt;0</formula>
    </cfRule>
  </conditionalFormatting>
  <conditionalFormatting sqref="K246:L246">
    <cfRule type="expression" dxfId="189" priority="190" stopIfTrue="1">
      <formula>希望&lt;&gt;0</formula>
    </cfRule>
  </conditionalFormatting>
  <conditionalFormatting sqref="M246:N246">
    <cfRule type="expression" dxfId="188" priority="189" stopIfTrue="1">
      <formula>$A246&lt;&gt;0</formula>
    </cfRule>
  </conditionalFormatting>
  <conditionalFormatting sqref="K247:L247">
    <cfRule type="expression" dxfId="187" priority="188" stopIfTrue="1">
      <formula>希望&lt;&gt;0</formula>
    </cfRule>
  </conditionalFormatting>
  <conditionalFormatting sqref="M247:N247">
    <cfRule type="expression" dxfId="186" priority="187" stopIfTrue="1">
      <formula>$A247&lt;&gt;0</formula>
    </cfRule>
  </conditionalFormatting>
  <conditionalFormatting sqref="K248:L248">
    <cfRule type="expression" dxfId="185" priority="186" stopIfTrue="1">
      <formula>希望&lt;&gt;0</formula>
    </cfRule>
  </conditionalFormatting>
  <conditionalFormatting sqref="M248:N248">
    <cfRule type="expression" dxfId="184" priority="185" stopIfTrue="1">
      <formula>$A248&lt;&gt;0</formula>
    </cfRule>
  </conditionalFormatting>
  <conditionalFormatting sqref="K249:L249">
    <cfRule type="expression" dxfId="183" priority="184" stopIfTrue="1">
      <formula>希望&lt;&gt;0</formula>
    </cfRule>
  </conditionalFormatting>
  <conditionalFormatting sqref="M249:N249">
    <cfRule type="expression" dxfId="182" priority="183" stopIfTrue="1">
      <formula>AND($A249&lt;&gt;0, TRIM($M249)="")</formula>
    </cfRule>
  </conditionalFormatting>
  <conditionalFormatting sqref="O249:T249">
    <cfRule type="expression" dxfId="181" priority="182" stopIfTrue="1">
      <formula>AND($A249&lt;&gt;0, TRIM($O249)="")</formula>
    </cfRule>
  </conditionalFormatting>
  <conditionalFormatting sqref="K250:L250">
    <cfRule type="expression" dxfId="180" priority="181" stopIfTrue="1">
      <formula>希望&lt;&gt;0</formula>
    </cfRule>
  </conditionalFormatting>
  <conditionalFormatting sqref="M250:N250">
    <cfRule type="expression" dxfId="179" priority="180" stopIfTrue="1">
      <formula>$A250&lt;&gt;0</formula>
    </cfRule>
  </conditionalFormatting>
  <conditionalFormatting sqref="K251:L251">
    <cfRule type="expression" dxfId="178" priority="179" stopIfTrue="1">
      <formula>希望&lt;&gt;0</formula>
    </cfRule>
  </conditionalFormatting>
  <conditionalFormatting sqref="M251:N251">
    <cfRule type="expression" dxfId="177" priority="178" stopIfTrue="1">
      <formula>$A251&lt;&gt;0</formula>
    </cfRule>
  </conditionalFormatting>
  <conditionalFormatting sqref="K252:L252">
    <cfRule type="expression" dxfId="176" priority="177" stopIfTrue="1">
      <formula>希望&lt;&gt;0</formula>
    </cfRule>
  </conditionalFormatting>
  <conditionalFormatting sqref="M252:N252">
    <cfRule type="expression" dxfId="175" priority="176" stopIfTrue="1">
      <formula>$A252&lt;&gt;0</formula>
    </cfRule>
  </conditionalFormatting>
  <conditionalFormatting sqref="K253:L253">
    <cfRule type="expression" dxfId="174" priority="175" stopIfTrue="1">
      <formula>希望&lt;&gt;0</formula>
    </cfRule>
  </conditionalFormatting>
  <conditionalFormatting sqref="M253:N253">
    <cfRule type="expression" dxfId="173" priority="174" stopIfTrue="1">
      <formula>$A253&lt;&gt;0</formula>
    </cfRule>
  </conditionalFormatting>
  <conditionalFormatting sqref="K254:L254">
    <cfRule type="expression" dxfId="172" priority="173" stopIfTrue="1">
      <formula>希望&lt;&gt;0</formula>
    </cfRule>
  </conditionalFormatting>
  <conditionalFormatting sqref="M254:N254">
    <cfRule type="expression" dxfId="171" priority="172" stopIfTrue="1">
      <formula>$A254&lt;&gt;0</formula>
    </cfRule>
  </conditionalFormatting>
  <conditionalFormatting sqref="K255:L255">
    <cfRule type="expression" dxfId="170" priority="171" stopIfTrue="1">
      <formula>希望&lt;&gt;0</formula>
    </cfRule>
  </conditionalFormatting>
  <conditionalFormatting sqref="M255:N255">
    <cfRule type="expression" dxfId="169" priority="170" stopIfTrue="1">
      <formula>$A255&lt;&gt;0</formula>
    </cfRule>
  </conditionalFormatting>
  <conditionalFormatting sqref="K256:L256">
    <cfRule type="expression" dxfId="168" priority="169" stopIfTrue="1">
      <formula>希望&lt;&gt;0</formula>
    </cfRule>
  </conditionalFormatting>
  <conditionalFormatting sqref="M256:N256">
    <cfRule type="expression" dxfId="167" priority="168" stopIfTrue="1">
      <formula>AND($A256&lt;&gt;0, TRIM($M256)="")</formula>
    </cfRule>
  </conditionalFormatting>
  <conditionalFormatting sqref="O256:T256">
    <cfRule type="expression" dxfId="166" priority="167" stopIfTrue="1">
      <formula>AND($A256&lt;&gt;0, TRIM($O256)="")</formula>
    </cfRule>
  </conditionalFormatting>
  <conditionalFormatting sqref="K257:L257">
    <cfRule type="expression" dxfId="165" priority="166" stopIfTrue="1">
      <formula>希望&lt;&gt;0</formula>
    </cfRule>
  </conditionalFormatting>
  <conditionalFormatting sqref="M257:N257">
    <cfRule type="expression" dxfId="164" priority="165" stopIfTrue="1">
      <formula>$A257&lt;&gt;0</formula>
    </cfRule>
  </conditionalFormatting>
  <conditionalFormatting sqref="K258:L258">
    <cfRule type="expression" dxfId="163" priority="164" stopIfTrue="1">
      <formula>希望&lt;&gt;0</formula>
    </cfRule>
  </conditionalFormatting>
  <conditionalFormatting sqref="M258:N258">
    <cfRule type="expression" dxfId="162" priority="163" stopIfTrue="1">
      <formula>$A258&lt;&gt;0</formula>
    </cfRule>
  </conditionalFormatting>
  <conditionalFormatting sqref="K259:L259">
    <cfRule type="expression" dxfId="161" priority="162" stopIfTrue="1">
      <formula>希望&lt;&gt;0</formula>
    </cfRule>
  </conditionalFormatting>
  <conditionalFormatting sqref="M259:N259">
    <cfRule type="expression" dxfId="160" priority="161" stopIfTrue="1">
      <formula>$A259&lt;&gt;0</formula>
    </cfRule>
  </conditionalFormatting>
  <conditionalFormatting sqref="K260:L260">
    <cfRule type="expression" dxfId="159" priority="160" stopIfTrue="1">
      <formula>希望&lt;&gt;0</formula>
    </cfRule>
  </conditionalFormatting>
  <conditionalFormatting sqref="M260:N260">
    <cfRule type="expression" dxfId="158" priority="159" stopIfTrue="1">
      <formula>AND($A260&lt;&gt;0, TRIM($M260)="")</formula>
    </cfRule>
  </conditionalFormatting>
  <conditionalFormatting sqref="O260:T260">
    <cfRule type="expression" dxfId="157" priority="158" stopIfTrue="1">
      <formula>AND($A260&lt;&gt;0, TRIM($O260)="")</formula>
    </cfRule>
  </conditionalFormatting>
  <conditionalFormatting sqref="K261:L261">
    <cfRule type="expression" dxfId="156" priority="157" stopIfTrue="1">
      <formula>希望&lt;&gt;0</formula>
    </cfRule>
  </conditionalFormatting>
  <conditionalFormatting sqref="M261:N261">
    <cfRule type="expression" dxfId="155" priority="156" stopIfTrue="1">
      <formula>$A261&lt;&gt;0</formula>
    </cfRule>
  </conditionalFormatting>
  <conditionalFormatting sqref="K262:L262">
    <cfRule type="expression" dxfId="154" priority="155" stopIfTrue="1">
      <formula>希望&lt;&gt;0</formula>
    </cfRule>
  </conditionalFormatting>
  <conditionalFormatting sqref="M262:N262">
    <cfRule type="expression" dxfId="153" priority="154" stopIfTrue="1">
      <formula>$A262&lt;&gt;0</formula>
    </cfRule>
  </conditionalFormatting>
  <conditionalFormatting sqref="K263:L263">
    <cfRule type="expression" dxfId="152" priority="153" stopIfTrue="1">
      <formula>希望&lt;&gt;0</formula>
    </cfRule>
  </conditionalFormatting>
  <conditionalFormatting sqref="M263:N263">
    <cfRule type="expression" dxfId="151" priority="152" stopIfTrue="1">
      <formula>$A263&lt;&gt;0</formula>
    </cfRule>
  </conditionalFormatting>
  <conditionalFormatting sqref="K264:L264">
    <cfRule type="expression" dxfId="150" priority="151" stopIfTrue="1">
      <formula>希望&lt;&gt;0</formula>
    </cfRule>
  </conditionalFormatting>
  <conditionalFormatting sqref="M264:N264">
    <cfRule type="expression" dxfId="149" priority="150" stopIfTrue="1">
      <formula>AND($A264&lt;&gt;0, TRIM($M264)="")</formula>
    </cfRule>
  </conditionalFormatting>
  <conditionalFormatting sqref="O264:T264">
    <cfRule type="expression" dxfId="148" priority="149" stopIfTrue="1">
      <formula>AND($A264&lt;&gt;0, TRIM($O264)="")</formula>
    </cfRule>
  </conditionalFormatting>
  <conditionalFormatting sqref="K265:L265">
    <cfRule type="expression" dxfId="147" priority="148" stopIfTrue="1">
      <formula>希望&lt;&gt;0</formula>
    </cfRule>
  </conditionalFormatting>
  <conditionalFormatting sqref="M265:N265">
    <cfRule type="expression" dxfId="146" priority="147" stopIfTrue="1">
      <formula>$A265&lt;&gt;0</formula>
    </cfRule>
  </conditionalFormatting>
  <conditionalFormatting sqref="K266:L266">
    <cfRule type="expression" dxfId="145" priority="146" stopIfTrue="1">
      <formula>希望&lt;&gt;0</formula>
    </cfRule>
  </conditionalFormatting>
  <conditionalFormatting sqref="M266:N266">
    <cfRule type="expression" dxfId="144" priority="145" stopIfTrue="1">
      <formula>$A266&lt;&gt;0</formula>
    </cfRule>
  </conditionalFormatting>
  <conditionalFormatting sqref="K267:L267">
    <cfRule type="expression" dxfId="143" priority="144" stopIfTrue="1">
      <formula>希望&lt;&gt;0</formula>
    </cfRule>
  </conditionalFormatting>
  <conditionalFormatting sqref="M267:N267">
    <cfRule type="expression" dxfId="142" priority="143" stopIfTrue="1">
      <formula>$A267&lt;&gt;0</formula>
    </cfRule>
  </conditionalFormatting>
  <conditionalFormatting sqref="K268:L268">
    <cfRule type="expression" dxfId="141" priority="142" stopIfTrue="1">
      <formula>希望&lt;&gt;0</formula>
    </cfRule>
  </conditionalFormatting>
  <conditionalFormatting sqref="M268:N268">
    <cfRule type="expression" dxfId="140" priority="141" stopIfTrue="1">
      <formula>AND($A268&lt;&gt;0, TRIM($M268)="")</formula>
    </cfRule>
  </conditionalFormatting>
  <conditionalFormatting sqref="O268:T268">
    <cfRule type="expression" dxfId="139" priority="140" stopIfTrue="1">
      <formula>AND($A268&lt;&gt;0, TRIM($O268)="")</formula>
    </cfRule>
  </conditionalFormatting>
  <conditionalFormatting sqref="K269:L269">
    <cfRule type="expression" dxfId="138" priority="139" stopIfTrue="1">
      <formula>希望&lt;&gt;0</formula>
    </cfRule>
  </conditionalFormatting>
  <conditionalFormatting sqref="M269:N269">
    <cfRule type="expression" dxfId="137" priority="138" stopIfTrue="1">
      <formula>$A269&lt;&gt;0</formula>
    </cfRule>
  </conditionalFormatting>
  <conditionalFormatting sqref="K270:L270">
    <cfRule type="expression" dxfId="136" priority="137" stopIfTrue="1">
      <formula>希望&lt;&gt;0</formula>
    </cfRule>
  </conditionalFormatting>
  <conditionalFormatting sqref="M270:N270">
    <cfRule type="expression" dxfId="135" priority="136" stopIfTrue="1">
      <formula>$A270&lt;&gt;0</formula>
    </cfRule>
  </conditionalFormatting>
  <conditionalFormatting sqref="K271:L271">
    <cfRule type="expression" dxfId="134" priority="135" stopIfTrue="1">
      <formula>希望&lt;&gt;0</formula>
    </cfRule>
  </conditionalFormatting>
  <conditionalFormatting sqref="M271:N271">
    <cfRule type="expression" dxfId="133" priority="134" stopIfTrue="1">
      <formula>$A271&lt;&gt;0</formula>
    </cfRule>
  </conditionalFormatting>
  <conditionalFormatting sqref="K272:L272">
    <cfRule type="expression" dxfId="132" priority="133" stopIfTrue="1">
      <formula>希望&lt;&gt;0</formula>
    </cfRule>
  </conditionalFormatting>
  <conditionalFormatting sqref="M272:N272">
    <cfRule type="expression" dxfId="131" priority="132" stopIfTrue="1">
      <formula>$A272&lt;&gt;0</formula>
    </cfRule>
  </conditionalFormatting>
  <conditionalFormatting sqref="K273:L273">
    <cfRule type="expression" dxfId="130" priority="131" stopIfTrue="1">
      <formula>希望&lt;&gt;0</formula>
    </cfRule>
  </conditionalFormatting>
  <conditionalFormatting sqref="M273:N273">
    <cfRule type="expression" dxfId="129" priority="130" stopIfTrue="1">
      <formula>$A273&lt;&gt;0</formula>
    </cfRule>
  </conditionalFormatting>
  <conditionalFormatting sqref="K274:L274">
    <cfRule type="expression" dxfId="128" priority="129" stopIfTrue="1">
      <formula>希望&lt;&gt;0</formula>
    </cfRule>
  </conditionalFormatting>
  <conditionalFormatting sqref="M274:N274">
    <cfRule type="expression" dxfId="127" priority="128" stopIfTrue="1">
      <formula>$A274&lt;&gt;0</formula>
    </cfRule>
  </conditionalFormatting>
  <conditionalFormatting sqref="K275:L275">
    <cfRule type="expression" dxfId="126" priority="127" stopIfTrue="1">
      <formula>希望&lt;&gt;0</formula>
    </cfRule>
  </conditionalFormatting>
  <conditionalFormatting sqref="M275:N275">
    <cfRule type="expression" dxfId="125" priority="126" stopIfTrue="1">
      <formula>AND($A275&lt;&gt;0, TRIM($M275)="")</formula>
    </cfRule>
  </conditionalFormatting>
  <conditionalFormatting sqref="O275:T275">
    <cfRule type="expression" dxfId="124" priority="125" stopIfTrue="1">
      <formula>AND($A275&lt;&gt;0, TRIM($O275)="")</formula>
    </cfRule>
  </conditionalFormatting>
  <conditionalFormatting sqref="K276:L276">
    <cfRule type="expression" dxfId="123" priority="124" stopIfTrue="1">
      <formula>希望&lt;&gt;0</formula>
    </cfRule>
  </conditionalFormatting>
  <conditionalFormatting sqref="M276:N276">
    <cfRule type="expression" dxfId="122" priority="123" stopIfTrue="1">
      <formula>$A276&lt;&gt;0</formula>
    </cfRule>
  </conditionalFormatting>
  <conditionalFormatting sqref="K277:L277">
    <cfRule type="expression" dxfId="121" priority="122" stopIfTrue="1">
      <formula>希望&lt;&gt;0</formula>
    </cfRule>
  </conditionalFormatting>
  <conditionalFormatting sqref="M277:N277">
    <cfRule type="expression" dxfId="120" priority="121" stopIfTrue="1">
      <formula>$A277&lt;&gt;0</formula>
    </cfRule>
  </conditionalFormatting>
  <conditionalFormatting sqref="K278:L278">
    <cfRule type="expression" dxfId="119" priority="120" stopIfTrue="1">
      <formula>希望&lt;&gt;0</formula>
    </cfRule>
  </conditionalFormatting>
  <conditionalFormatting sqref="M278:N278">
    <cfRule type="expression" dxfId="118" priority="119" stopIfTrue="1">
      <formula>$A278&lt;&gt;0</formula>
    </cfRule>
  </conditionalFormatting>
  <conditionalFormatting sqref="K279:L279">
    <cfRule type="expression" dxfId="117" priority="118" stopIfTrue="1">
      <formula>希望&lt;&gt;0</formula>
    </cfRule>
  </conditionalFormatting>
  <conditionalFormatting sqref="M279:N279">
    <cfRule type="expression" dxfId="116" priority="117" stopIfTrue="1">
      <formula>$A279&lt;&gt;0</formula>
    </cfRule>
  </conditionalFormatting>
  <conditionalFormatting sqref="K280:L280">
    <cfRule type="expression" dxfId="115" priority="116" stopIfTrue="1">
      <formula>希望&lt;&gt;0</formula>
    </cfRule>
  </conditionalFormatting>
  <conditionalFormatting sqref="M280:N280">
    <cfRule type="expression" dxfId="114" priority="115" stopIfTrue="1">
      <formula>AND($A280&lt;&gt;0, TRIM($M280)="")</formula>
    </cfRule>
  </conditionalFormatting>
  <conditionalFormatting sqref="O280:T280">
    <cfRule type="expression" dxfId="113" priority="114" stopIfTrue="1">
      <formula>AND($A280&lt;&gt;0, TRIM($O280)="")</formula>
    </cfRule>
  </conditionalFormatting>
  <conditionalFormatting sqref="K281:L281">
    <cfRule type="expression" dxfId="112" priority="113" stopIfTrue="1">
      <formula>希望&lt;&gt;0</formula>
    </cfRule>
  </conditionalFormatting>
  <conditionalFormatting sqref="M281:N281">
    <cfRule type="expression" dxfId="111" priority="112" stopIfTrue="1">
      <formula>$A281&lt;&gt;0</formula>
    </cfRule>
  </conditionalFormatting>
  <conditionalFormatting sqref="K282:L282">
    <cfRule type="expression" dxfId="110" priority="111" stopIfTrue="1">
      <formula>希望&lt;&gt;0</formula>
    </cfRule>
  </conditionalFormatting>
  <conditionalFormatting sqref="M282:N282">
    <cfRule type="expression" dxfId="109" priority="110" stopIfTrue="1">
      <formula>$A282&lt;&gt;0</formula>
    </cfRule>
  </conditionalFormatting>
  <conditionalFormatting sqref="K283:L283">
    <cfRule type="expression" dxfId="108" priority="109" stopIfTrue="1">
      <formula>希望&lt;&gt;0</formula>
    </cfRule>
  </conditionalFormatting>
  <conditionalFormatting sqref="M283:N283">
    <cfRule type="expression" dxfId="107" priority="108" stopIfTrue="1">
      <formula>$A283&lt;&gt;0</formula>
    </cfRule>
  </conditionalFormatting>
  <conditionalFormatting sqref="K284:L284">
    <cfRule type="expression" dxfId="106" priority="107" stopIfTrue="1">
      <formula>希望&lt;&gt;0</formula>
    </cfRule>
  </conditionalFormatting>
  <conditionalFormatting sqref="M284:N284">
    <cfRule type="expression" dxfId="105" priority="106" stopIfTrue="1">
      <formula>$A284&lt;&gt;0</formula>
    </cfRule>
  </conditionalFormatting>
  <conditionalFormatting sqref="K285:L285">
    <cfRule type="expression" dxfId="104" priority="105" stopIfTrue="1">
      <formula>希望&lt;&gt;0</formula>
    </cfRule>
  </conditionalFormatting>
  <conditionalFormatting sqref="M285:N285">
    <cfRule type="expression" dxfId="103" priority="104" stopIfTrue="1">
      <formula>$A285&lt;&gt;0</formula>
    </cfRule>
  </conditionalFormatting>
  <conditionalFormatting sqref="K286:L286">
    <cfRule type="expression" dxfId="102" priority="103" stopIfTrue="1">
      <formula>希望&lt;&gt;0</formula>
    </cfRule>
  </conditionalFormatting>
  <conditionalFormatting sqref="M286:N286">
    <cfRule type="expression" dxfId="101" priority="102" stopIfTrue="1">
      <formula>$A286&lt;&gt;0</formula>
    </cfRule>
  </conditionalFormatting>
  <conditionalFormatting sqref="K287:L287">
    <cfRule type="expression" dxfId="100" priority="101" stopIfTrue="1">
      <formula>希望&lt;&gt;0</formula>
    </cfRule>
  </conditionalFormatting>
  <conditionalFormatting sqref="M287:N287">
    <cfRule type="expression" dxfId="99" priority="100" stopIfTrue="1">
      <formula>$A287&lt;&gt;0</formula>
    </cfRule>
  </conditionalFormatting>
  <conditionalFormatting sqref="K288:L288">
    <cfRule type="expression" dxfId="98" priority="99" stopIfTrue="1">
      <formula>希望&lt;&gt;0</formula>
    </cfRule>
  </conditionalFormatting>
  <conditionalFormatting sqref="M288:N288">
    <cfRule type="expression" dxfId="97" priority="98" stopIfTrue="1">
      <formula>AND($A288&lt;&gt;0, TRIM($M288)="")</formula>
    </cfRule>
  </conditionalFormatting>
  <conditionalFormatting sqref="O288:T288">
    <cfRule type="expression" dxfId="96" priority="97" stopIfTrue="1">
      <formula>AND($A288&lt;&gt;0, TRIM($O288)="")</formula>
    </cfRule>
  </conditionalFormatting>
  <conditionalFormatting sqref="K289:L289">
    <cfRule type="expression" dxfId="95" priority="96" stopIfTrue="1">
      <formula>希望&lt;&gt;0</formula>
    </cfRule>
  </conditionalFormatting>
  <conditionalFormatting sqref="M289:N289">
    <cfRule type="expression" dxfId="94" priority="95" stopIfTrue="1">
      <formula>$A289&lt;&gt;0</formula>
    </cfRule>
  </conditionalFormatting>
  <conditionalFormatting sqref="K290:L290">
    <cfRule type="expression" dxfId="93" priority="94" stopIfTrue="1">
      <formula>希望&lt;&gt;0</formula>
    </cfRule>
  </conditionalFormatting>
  <conditionalFormatting sqref="M290:N290">
    <cfRule type="expression" dxfId="92" priority="93" stopIfTrue="1">
      <formula>$A290&lt;&gt;0</formula>
    </cfRule>
  </conditionalFormatting>
  <conditionalFormatting sqref="K291:L291">
    <cfRule type="expression" dxfId="91" priority="92" stopIfTrue="1">
      <formula>希望&lt;&gt;0</formula>
    </cfRule>
  </conditionalFormatting>
  <conditionalFormatting sqref="M291:N291">
    <cfRule type="expression" dxfId="90" priority="91" stopIfTrue="1">
      <formula>$A291&lt;&gt;0</formula>
    </cfRule>
  </conditionalFormatting>
  <conditionalFormatting sqref="K292:L292">
    <cfRule type="expression" dxfId="89" priority="90" stopIfTrue="1">
      <formula>希望&lt;&gt;0</formula>
    </cfRule>
  </conditionalFormatting>
  <conditionalFormatting sqref="M292:N292">
    <cfRule type="expression" dxfId="88" priority="89" stopIfTrue="1">
      <formula>AND($A292&lt;&gt;0, TRIM($M292)="")</formula>
    </cfRule>
  </conditionalFormatting>
  <conditionalFormatting sqref="O292:T292">
    <cfRule type="expression" dxfId="87" priority="88" stopIfTrue="1">
      <formula>AND($A292&lt;&gt;0, TRIM($O292)="")</formula>
    </cfRule>
  </conditionalFormatting>
  <conditionalFormatting sqref="K293:L293">
    <cfRule type="expression" dxfId="86" priority="87" stopIfTrue="1">
      <formula>希望&lt;&gt;0</formula>
    </cfRule>
  </conditionalFormatting>
  <conditionalFormatting sqref="M293:N293">
    <cfRule type="expression" dxfId="85" priority="86" stopIfTrue="1">
      <formula>$A293&lt;&gt;0</formula>
    </cfRule>
  </conditionalFormatting>
  <conditionalFormatting sqref="K294:L294">
    <cfRule type="expression" dxfId="84" priority="85" stopIfTrue="1">
      <formula>希望&lt;&gt;0</formula>
    </cfRule>
  </conditionalFormatting>
  <conditionalFormatting sqref="M294:N294">
    <cfRule type="expression" dxfId="83" priority="84" stopIfTrue="1">
      <formula>$A294&lt;&gt;0</formula>
    </cfRule>
  </conditionalFormatting>
  <conditionalFormatting sqref="K295:L295">
    <cfRule type="expression" dxfId="82" priority="83" stopIfTrue="1">
      <formula>希望&lt;&gt;0</formula>
    </cfRule>
  </conditionalFormatting>
  <conditionalFormatting sqref="M295:N295">
    <cfRule type="expression" dxfId="81" priority="82" stopIfTrue="1">
      <formula>$A295&lt;&gt;0</formula>
    </cfRule>
  </conditionalFormatting>
  <conditionalFormatting sqref="K296:L296">
    <cfRule type="expression" dxfId="80" priority="81" stopIfTrue="1">
      <formula>希望&lt;&gt;0</formula>
    </cfRule>
  </conditionalFormatting>
  <conditionalFormatting sqref="M296:N296">
    <cfRule type="expression" dxfId="79" priority="80" stopIfTrue="1">
      <formula>$A296&lt;&gt;0</formula>
    </cfRule>
  </conditionalFormatting>
  <conditionalFormatting sqref="K297:L297">
    <cfRule type="expression" dxfId="78" priority="79" stopIfTrue="1">
      <formula>希望&lt;&gt;0</formula>
    </cfRule>
  </conditionalFormatting>
  <conditionalFormatting sqref="M297:N297">
    <cfRule type="expression" dxfId="77" priority="78" stopIfTrue="1">
      <formula>$A297&lt;&gt;0</formula>
    </cfRule>
  </conditionalFormatting>
  <conditionalFormatting sqref="K298:L298">
    <cfRule type="expression" dxfId="76" priority="77" stopIfTrue="1">
      <formula>希望&lt;&gt;0</formula>
    </cfRule>
  </conditionalFormatting>
  <conditionalFormatting sqref="M298:N298">
    <cfRule type="expression" dxfId="75" priority="76" stopIfTrue="1">
      <formula>AND($A298&lt;&gt;0, TRIM($M298)="")</formula>
    </cfRule>
  </conditionalFormatting>
  <conditionalFormatting sqref="O298:T298">
    <cfRule type="expression" dxfId="74" priority="75" stopIfTrue="1">
      <formula>AND($A298&lt;&gt;0, TRIM($O298)="")</formula>
    </cfRule>
  </conditionalFormatting>
  <conditionalFormatting sqref="K299:L299">
    <cfRule type="expression" dxfId="73" priority="74" stopIfTrue="1">
      <formula>希望&lt;&gt;0</formula>
    </cfRule>
  </conditionalFormatting>
  <conditionalFormatting sqref="M299:N299">
    <cfRule type="expression" dxfId="72" priority="73" stopIfTrue="1">
      <formula>$A299&lt;&gt;0</formula>
    </cfRule>
  </conditionalFormatting>
  <conditionalFormatting sqref="K300:L300">
    <cfRule type="expression" dxfId="71" priority="72" stopIfTrue="1">
      <formula>希望&lt;&gt;0</formula>
    </cfRule>
  </conditionalFormatting>
  <conditionalFormatting sqref="M300:N300">
    <cfRule type="expression" dxfId="70" priority="71" stopIfTrue="1">
      <formula>$A300&lt;&gt;0</formula>
    </cfRule>
  </conditionalFormatting>
  <conditionalFormatting sqref="K301:L301">
    <cfRule type="expression" dxfId="69" priority="70" stopIfTrue="1">
      <formula>希望&lt;&gt;0</formula>
    </cfRule>
  </conditionalFormatting>
  <conditionalFormatting sqref="M301:N301">
    <cfRule type="expression" dxfId="68" priority="69" stopIfTrue="1">
      <formula>$A301&lt;&gt;0</formula>
    </cfRule>
  </conditionalFormatting>
  <conditionalFormatting sqref="K302:L302">
    <cfRule type="expression" dxfId="67" priority="68" stopIfTrue="1">
      <formula>希望&lt;&gt;0</formula>
    </cfRule>
  </conditionalFormatting>
  <conditionalFormatting sqref="M302:N302">
    <cfRule type="expression" dxfId="66" priority="67" stopIfTrue="1">
      <formula>$A302&lt;&gt;0</formula>
    </cfRule>
  </conditionalFormatting>
  <conditionalFormatting sqref="K303:L303">
    <cfRule type="expression" dxfId="65" priority="66" stopIfTrue="1">
      <formula>希望&lt;&gt;0</formula>
    </cfRule>
  </conditionalFormatting>
  <conditionalFormatting sqref="M303:N303">
    <cfRule type="expression" dxfId="64" priority="65" stopIfTrue="1">
      <formula>$A303&lt;&gt;0</formula>
    </cfRule>
  </conditionalFormatting>
  <conditionalFormatting sqref="K304:L304">
    <cfRule type="expression" dxfId="63" priority="64" stopIfTrue="1">
      <formula>希望&lt;&gt;0</formula>
    </cfRule>
  </conditionalFormatting>
  <conditionalFormatting sqref="M304:N304">
    <cfRule type="expression" dxfId="62" priority="63" stopIfTrue="1">
      <formula>$A304&lt;&gt;0</formula>
    </cfRule>
  </conditionalFormatting>
  <conditionalFormatting sqref="K305:L305">
    <cfRule type="expression" dxfId="61" priority="62" stopIfTrue="1">
      <formula>希望&lt;&gt;0</formula>
    </cfRule>
  </conditionalFormatting>
  <conditionalFormatting sqref="M305:N305">
    <cfRule type="expression" dxfId="60" priority="61" stopIfTrue="1">
      <formula>$A305&lt;&gt;0</formula>
    </cfRule>
  </conditionalFormatting>
  <conditionalFormatting sqref="K306:L306">
    <cfRule type="expression" dxfId="59" priority="60" stopIfTrue="1">
      <formula>希望&lt;&gt;0</formula>
    </cfRule>
  </conditionalFormatting>
  <conditionalFormatting sqref="M306:N306">
    <cfRule type="expression" dxfId="58" priority="59" stopIfTrue="1">
      <formula>$A306&lt;&gt;0</formula>
    </cfRule>
  </conditionalFormatting>
  <conditionalFormatting sqref="K307:L307">
    <cfRule type="expression" dxfId="57" priority="58" stopIfTrue="1">
      <formula>希望&lt;&gt;0</formula>
    </cfRule>
  </conditionalFormatting>
  <conditionalFormatting sqref="M307:N307">
    <cfRule type="expression" dxfId="56" priority="57" stopIfTrue="1">
      <formula>$A307&lt;&gt;0</formula>
    </cfRule>
  </conditionalFormatting>
  <conditionalFormatting sqref="K308:L308">
    <cfRule type="expression" dxfId="55" priority="56" stopIfTrue="1">
      <formula>希望&lt;&gt;0</formula>
    </cfRule>
  </conditionalFormatting>
  <conditionalFormatting sqref="M308:N308">
    <cfRule type="expression" dxfId="54" priority="55" stopIfTrue="1">
      <formula>AND($A308&lt;&gt;0, TRIM($M308)="")</formula>
    </cfRule>
  </conditionalFormatting>
  <conditionalFormatting sqref="O308:T308">
    <cfRule type="expression" dxfId="53" priority="54" stopIfTrue="1">
      <formula>AND($A308&lt;&gt;0, TRIM($O308)="")</formula>
    </cfRule>
  </conditionalFormatting>
  <conditionalFormatting sqref="K309:L309">
    <cfRule type="expression" dxfId="52" priority="53" stopIfTrue="1">
      <formula>希望&lt;&gt;0</formula>
    </cfRule>
  </conditionalFormatting>
  <conditionalFormatting sqref="M309:N309">
    <cfRule type="expression" dxfId="51" priority="52" stopIfTrue="1">
      <formula>$A309&lt;&gt;0</formula>
    </cfRule>
  </conditionalFormatting>
  <conditionalFormatting sqref="K310:L310">
    <cfRule type="expression" dxfId="50" priority="51" stopIfTrue="1">
      <formula>希望&lt;&gt;0</formula>
    </cfRule>
  </conditionalFormatting>
  <conditionalFormatting sqref="M310:N310">
    <cfRule type="expression" dxfId="49" priority="50" stopIfTrue="1">
      <formula>$A310&lt;&gt;0</formula>
    </cfRule>
  </conditionalFormatting>
  <conditionalFormatting sqref="K311:L311">
    <cfRule type="expression" dxfId="48" priority="49" stopIfTrue="1">
      <formula>希望&lt;&gt;0</formula>
    </cfRule>
  </conditionalFormatting>
  <conditionalFormatting sqref="M311:N311">
    <cfRule type="expression" dxfId="47" priority="48" stopIfTrue="1">
      <formula>$A311&lt;&gt;0</formula>
    </cfRule>
  </conditionalFormatting>
  <conditionalFormatting sqref="K312:L312">
    <cfRule type="expression" dxfId="46" priority="47" stopIfTrue="1">
      <formula>希望&lt;&gt;0</formula>
    </cfRule>
  </conditionalFormatting>
  <conditionalFormatting sqref="M312:N312">
    <cfRule type="expression" dxfId="45" priority="46" stopIfTrue="1">
      <formula>$A312&lt;&gt;0</formula>
    </cfRule>
  </conditionalFormatting>
  <conditionalFormatting sqref="K313:L313">
    <cfRule type="expression" dxfId="44" priority="45" stopIfTrue="1">
      <formula>希望&lt;&gt;0</formula>
    </cfRule>
  </conditionalFormatting>
  <conditionalFormatting sqref="M313:N313">
    <cfRule type="expression" dxfId="43" priority="44" stopIfTrue="1">
      <formula>AND($A313&lt;&gt;0, TRIM($M313)="")</formula>
    </cfRule>
  </conditionalFormatting>
  <conditionalFormatting sqref="O313:T313">
    <cfRule type="expression" dxfId="42" priority="43" stopIfTrue="1">
      <formula>AND($A313&lt;&gt;0, TRIM($O313)="")</formula>
    </cfRule>
  </conditionalFormatting>
  <conditionalFormatting sqref="K314:L314">
    <cfRule type="expression" dxfId="41" priority="42" stopIfTrue="1">
      <formula>希望&lt;&gt;0</formula>
    </cfRule>
  </conditionalFormatting>
  <conditionalFormatting sqref="M314:N314">
    <cfRule type="expression" dxfId="40" priority="41" stopIfTrue="1">
      <formula>$A314&lt;&gt;0</formula>
    </cfRule>
  </conditionalFormatting>
  <conditionalFormatting sqref="K315:L315">
    <cfRule type="expression" dxfId="39" priority="40" stopIfTrue="1">
      <formula>希望&lt;&gt;0</formula>
    </cfRule>
  </conditionalFormatting>
  <conditionalFormatting sqref="M315:N315">
    <cfRule type="expression" dxfId="38" priority="39" stopIfTrue="1">
      <formula>$A315&lt;&gt;0</formula>
    </cfRule>
  </conditionalFormatting>
  <conditionalFormatting sqref="K316:L316">
    <cfRule type="expression" dxfId="37" priority="38" stopIfTrue="1">
      <formula>希望&lt;&gt;0</formula>
    </cfRule>
  </conditionalFormatting>
  <conditionalFormatting sqref="M316:N316">
    <cfRule type="expression" dxfId="36" priority="37" stopIfTrue="1">
      <formula>AND($A316&lt;&gt;0, TRIM($M316)="")</formula>
    </cfRule>
  </conditionalFormatting>
  <conditionalFormatting sqref="O316:T316">
    <cfRule type="expression" dxfId="35" priority="36" stopIfTrue="1">
      <formula>AND($A316&lt;&gt;0, TRIM($O316)="")</formula>
    </cfRule>
  </conditionalFormatting>
  <conditionalFormatting sqref="K317:L317">
    <cfRule type="expression" dxfId="34" priority="35" stopIfTrue="1">
      <formula>希望&lt;&gt;0</formula>
    </cfRule>
  </conditionalFormatting>
  <conditionalFormatting sqref="M317:N317">
    <cfRule type="expression" dxfId="33" priority="34" stopIfTrue="1">
      <formula>$A317&lt;&gt;0</formula>
    </cfRule>
  </conditionalFormatting>
  <conditionalFormatting sqref="K318:L318">
    <cfRule type="expression" dxfId="32" priority="33" stopIfTrue="1">
      <formula>希望&lt;&gt;0</formula>
    </cfRule>
  </conditionalFormatting>
  <conditionalFormatting sqref="M318:N318">
    <cfRule type="expression" dxfId="31" priority="32" stopIfTrue="1">
      <formula>$A318&lt;&gt;0</formula>
    </cfRule>
  </conditionalFormatting>
  <conditionalFormatting sqref="K319:L319">
    <cfRule type="expression" dxfId="30" priority="31" stopIfTrue="1">
      <formula>希望&lt;&gt;0</formula>
    </cfRule>
  </conditionalFormatting>
  <conditionalFormatting sqref="M319:N319">
    <cfRule type="expression" dxfId="29" priority="30" stopIfTrue="1">
      <formula>AND($A319&lt;&gt;0, TRIM($M319)="")</formula>
    </cfRule>
  </conditionalFormatting>
  <conditionalFormatting sqref="O319:T319">
    <cfRule type="expression" dxfId="28" priority="29" stopIfTrue="1">
      <formula>AND($A319&lt;&gt;0, TRIM($O319)="")</formula>
    </cfRule>
  </conditionalFormatting>
  <conditionalFormatting sqref="K320:L320">
    <cfRule type="expression" dxfId="27" priority="28" stopIfTrue="1">
      <formula>希望&lt;&gt;0</formula>
    </cfRule>
  </conditionalFormatting>
  <conditionalFormatting sqref="M320:N320">
    <cfRule type="expression" dxfId="26" priority="27" stopIfTrue="1">
      <formula>$A320&lt;&gt;0</formula>
    </cfRule>
  </conditionalFormatting>
  <conditionalFormatting sqref="K321:L321">
    <cfRule type="expression" dxfId="25" priority="26" stopIfTrue="1">
      <formula>希望&lt;&gt;0</formula>
    </cfRule>
  </conditionalFormatting>
  <conditionalFormatting sqref="M321:N321">
    <cfRule type="expression" dxfId="24" priority="25" stopIfTrue="1">
      <formula>$A321&lt;&gt;0</formula>
    </cfRule>
  </conditionalFormatting>
  <conditionalFormatting sqref="K322:L322">
    <cfRule type="expression" dxfId="23" priority="24" stopIfTrue="1">
      <formula>希望&lt;&gt;0</formula>
    </cfRule>
  </conditionalFormatting>
  <conditionalFormatting sqref="M322:N322">
    <cfRule type="expression" dxfId="22" priority="23" stopIfTrue="1">
      <formula>$A322&lt;&gt;0</formula>
    </cfRule>
  </conditionalFormatting>
  <conditionalFormatting sqref="K323:L323">
    <cfRule type="expression" dxfId="21" priority="22" stopIfTrue="1">
      <formula>希望&lt;&gt;0</formula>
    </cfRule>
  </conditionalFormatting>
  <conditionalFormatting sqref="M323:N323">
    <cfRule type="expression" dxfId="20" priority="21" stopIfTrue="1">
      <formula>$A323&lt;&gt;0</formula>
    </cfRule>
  </conditionalFormatting>
  <conditionalFormatting sqref="K324:L324">
    <cfRule type="expression" dxfId="19" priority="20" stopIfTrue="1">
      <formula>希望&lt;&gt;0</formula>
    </cfRule>
  </conditionalFormatting>
  <conditionalFormatting sqref="M324:N324">
    <cfRule type="expression" dxfId="18" priority="19" stopIfTrue="1">
      <formula>$A324&lt;&gt;0</formula>
    </cfRule>
  </conditionalFormatting>
  <conditionalFormatting sqref="K325:L325">
    <cfRule type="expression" dxfId="17" priority="18" stopIfTrue="1">
      <formula>希望&lt;&gt;0</formula>
    </cfRule>
  </conditionalFormatting>
  <conditionalFormatting sqref="M325:N325">
    <cfRule type="expression" dxfId="16" priority="17" stopIfTrue="1">
      <formula>$A325&lt;&gt;0</formula>
    </cfRule>
  </conditionalFormatting>
  <conditionalFormatting sqref="K326:L326">
    <cfRule type="expression" dxfId="15" priority="16" stopIfTrue="1">
      <formula>希望&lt;&gt;0</formula>
    </cfRule>
  </conditionalFormatting>
  <conditionalFormatting sqref="M326:N326">
    <cfRule type="expression" dxfId="14" priority="15" stopIfTrue="1">
      <formula>$A326&lt;&gt;0</formula>
    </cfRule>
  </conditionalFormatting>
  <conditionalFormatting sqref="K327:L327">
    <cfRule type="expression" dxfId="13" priority="14" stopIfTrue="1">
      <formula>希望&lt;&gt;0</formula>
    </cfRule>
  </conditionalFormatting>
  <conditionalFormatting sqref="M327:N327">
    <cfRule type="expression" dxfId="12" priority="13" stopIfTrue="1">
      <formula>$A327&lt;&gt;0</formula>
    </cfRule>
  </conditionalFormatting>
  <conditionalFormatting sqref="K328:L328">
    <cfRule type="expression" dxfId="11" priority="12" stopIfTrue="1">
      <formula>希望&lt;&gt;0</formula>
    </cfRule>
  </conditionalFormatting>
  <conditionalFormatting sqref="M328:N328">
    <cfRule type="expression" dxfId="10" priority="11" stopIfTrue="1">
      <formula>$A328&lt;&gt;0</formula>
    </cfRule>
  </conditionalFormatting>
  <conditionalFormatting sqref="K329:L329">
    <cfRule type="expression" dxfId="9" priority="10" stopIfTrue="1">
      <formula>希望&lt;&gt;0</formula>
    </cfRule>
  </conditionalFormatting>
  <conditionalFormatting sqref="M329:N329">
    <cfRule type="expression" dxfId="8" priority="9" stopIfTrue="1">
      <formula>$A329&lt;&gt;0</formula>
    </cfRule>
  </conditionalFormatting>
  <conditionalFormatting sqref="K330:L330">
    <cfRule type="expression" dxfId="7" priority="8" stopIfTrue="1">
      <formula>希望&lt;&gt;0</formula>
    </cfRule>
  </conditionalFormatting>
  <conditionalFormatting sqref="M330:N330">
    <cfRule type="expression" dxfId="6" priority="7" stopIfTrue="1">
      <formula>$A330&lt;&gt;0</formula>
    </cfRule>
  </conditionalFormatting>
  <conditionalFormatting sqref="K331:L331">
    <cfRule type="expression" dxfId="5" priority="6" stopIfTrue="1">
      <formula>希望&lt;&gt;0</formula>
    </cfRule>
  </conditionalFormatting>
  <conditionalFormatting sqref="M331:N331">
    <cfRule type="expression" dxfId="4" priority="5" stopIfTrue="1">
      <formula>AND($A331&lt;&gt;0, TRIM($M331)="")</formula>
    </cfRule>
  </conditionalFormatting>
  <conditionalFormatting sqref="O331:T331">
    <cfRule type="expression" dxfId="3" priority="4" stopIfTrue="1">
      <formula>AND($A331&lt;&gt;0, TRIM($O331)="")</formula>
    </cfRule>
  </conditionalFormatting>
  <conditionalFormatting sqref="K332:L332">
    <cfRule type="expression" dxfId="2" priority="3" stopIfTrue="1">
      <formula>希望&lt;&gt;0</formula>
    </cfRule>
  </conditionalFormatting>
  <conditionalFormatting sqref="M332:N332">
    <cfRule type="expression" dxfId="1" priority="2" stopIfTrue="1">
      <formula>AND($A332&lt;&gt;0, TRIM($M332)="")</formula>
    </cfRule>
  </conditionalFormatting>
  <conditionalFormatting sqref="O332:T332">
    <cfRule type="expression" dxfId="0" priority="1" stopIfTrue="1">
      <formula>AND($A332&lt;&gt;0, TRIM($O332)="")</formula>
    </cfRule>
  </conditionalFormatting>
  <dataValidations count="263">
    <dataValidation imeMode="hiragana" allowBlank="1" showInputMessage="1" showErrorMessage="1" sqref="N184:V184 N185:V185 N186:V186 N187:V187 U244:Y244 U245:Y245 U246:Y246 U247:Y247 U248:Y248 O249:T249 U249:Y249 U250:Y250 U251:Y251 U252:Y252 U253:Y253 U254:Y254 U255:Y255 O256:T256 U256:Y256 U257:Y257 U258:Y258 U259:Y259 O260:T260 U260:Y260 U261:Y261 U262:Y262 U263:Y263 O264:T264 U264:Y264 U265:Y265 U266:Y266 U267:Y267 O268:T268 U268:Y268 U269:Y269 U270:Y270 U271:Y271 U272:Y272 U273:Y273 U274:Y274 O275:T275 U275:Y275 U276:Y276 U277:Y277 U278:Y278 U279:Y279 O280:T280 U280:Y280 U281:Y281 U282:Y282 U283:Y283 U284:Y284 U285:Y285 U286:Y286 U287:Y287 O288:T288 U288:Y288 U289:Y289 U290:Y290 U291:Y291 O292:T292 U292:Y292 U293:Y293 U294:Y294 U295:Y295 U296:Y296 U297:Y297 O298:T298 U298:Y298 U299:Y299 U300:Y300 U301:Y301 U302:Y302 U303:Y303 U304:Y304 U305:Y305 U306:Y306 U307:Y307 O308:T308 U308:Y308 U309:Y309 U310:Y310 U311:Y311 U312:Y312 O313:T313 U313:Y313 U314:Y314 U315:Y315 O316:T316 U316:Y316 U317:Y317 U318:Y318 O319:T319 U319:Y319 U320:Y320 U321:Y321 U322:Y322 U323:Y323 U324:Y324 U325:Y325 U326:Y326 U327:Y327 U328:Y328 U329:Y329 U330:Y330 O331:T331 U331:Y331 O332:T332 U332:Y332" xr:uid="{E2B410F9-928D-42AA-97F6-58BD09059ED3}"/>
    <dataValidation imeMode="hiragana" allowBlank="1" showInputMessage="1" showErrorMessage="1" sqref="I22:Y22" xr:uid="{CF8867BE-3815-494D-8F48-143D178711A3}"/>
    <dataValidation type="whole" imeMode="halfAlpha" allowBlank="1" showInputMessage="1" showErrorMessage="1" error="7桁の数字を入力してください" sqref="I20:M20" xr:uid="{5C1DAB18-B3E3-43AA-B506-00A21EB2DC17}">
      <formula1>0</formula1>
      <formula2>9999999</formula2>
    </dataValidation>
    <dataValidation imeMode="fullKatakana" allowBlank="1" showInputMessage="1" showErrorMessage="1" sqref="I24:Y24" xr:uid="{211B60B4-DB9D-4C04-8AA7-7282C37D6A49}"/>
    <dataValidation imeMode="hiragana" allowBlank="1" showInputMessage="1" showErrorMessage="1" sqref="I26:Y26" xr:uid="{51286833-916A-4595-88B1-5960447E97A6}"/>
    <dataValidation imeMode="hiragana" allowBlank="1" showInputMessage="1" showErrorMessage="1" sqref="I28:Y28" xr:uid="{33AB0DAC-0FEE-499F-BBCA-D75C7CB54123}"/>
    <dataValidation imeMode="fullKatakana" allowBlank="1" showInputMessage="1" showErrorMessage="1" sqref="I30:Y30" xr:uid="{4CF5AC8E-4F9B-4051-A12D-2CB872B1290A}"/>
    <dataValidation imeMode="hiragana" allowBlank="1" showInputMessage="1" showErrorMessage="1" sqref="I32:Y32" xr:uid="{EFF17F2B-DC5D-405A-897B-9454E99DC387}"/>
    <dataValidation imeMode="halfAlpha" allowBlank="1" showInputMessage="1" showErrorMessage="1" sqref="I34:M34" xr:uid="{9799E8A9-9D0C-4EFD-A317-E3A91BE543F9}"/>
    <dataValidation imeMode="halfAlpha" allowBlank="1" showInputMessage="1" showErrorMessage="1" sqref="P34" xr:uid="{67768976-243D-4C7A-B71F-7C09BC9B2BE6}"/>
    <dataValidation imeMode="halfAlpha" allowBlank="1" showInputMessage="1" showErrorMessage="1" sqref="I36:M36" xr:uid="{CEBC21D1-3598-4C82-9547-3165427E57D5}"/>
    <dataValidation imeMode="halfAlpha" allowBlank="1" showInputMessage="1" showErrorMessage="1" sqref="I38:Y38" xr:uid="{481EA7F8-9E0C-4F85-B9CF-88B4A27BE493}"/>
    <dataValidation type="list" imeMode="halfAlpha" allowBlank="1" showInputMessage="1" showErrorMessage="1" error="リストから選択してください" sqref="I40:M40" xr:uid="{60075B53-7E4E-4509-8CE9-FCFD46033AAA}">
      <formula1>"一致する,一致しない"</formula1>
    </dataValidation>
    <dataValidation type="list" imeMode="halfAlpha" allowBlank="1" showInputMessage="1" showErrorMessage="1" error="リストから選択してください" sqref="I63:M63" xr:uid="{C96C3160-950C-4356-9EE2-ADACCFB08272}">
      <formula1>"しない,する"</formula1>
    </dataValidation>
    <dataValidation type="whole" imeMode="halfAlpha" allowBlank="1" showInputMessage="1" showErrorMessage="1" error="7桁の数字を入力してください" sqref="I69:M69" xr:uid="{8DFEED67-B687-4C7F-AF94-D48AD8407029}">
      <formula1>0</formula1>
      <formula2>9999999</formula2>
    </dataValidation>
    <dataValidation imeMode="hiragana" allowBlank="1" showInputMessage="1" showErrorMessage="1" sqref="I71:Y71" xr:uid="{DADE431D-19E9-4B1D-91A0-494CE7FC10DE}"/>
    <dataValidation imeMode="fullKatakana" allowBlank="1" showInputMessage="1" showErrorMessage="1" sqref="I73:Y73" xr:uid="{CF8960CD-C29B-4F78-A2EC-5A308D8C2701}"/>
    <dataValidation imeMode="hiragana" allowBlank="1" showInputMessage="1" showErrorMessage="1" sqref="I75:Y75" xr:uid="{9F73CACA-868F-49AC-96B0-65AFC2A9375F}"/>
    <dataValidation imeMode="hiragana" allowBlank="1" showInputMessage="1" showErrorMessage="1" sqref="I77:Y77" xr:uid="{1C24FC5E-5C3F-465B-8C3D-196BF8A8AEE7}"/>
    <dataValidation imeMode="fullKatakana" allowBlank="1" showInputMessage="1" showErrorMessage="1" sqref="I79:Y79" xr:uid="{4277F94D-8321-4247-900D-3DBECF8CEB93}"/>
    <dataValidation imeMode="hiragana" allowBlank="1" showInputMessage="1" showErrorMessage="1" sqref="I81:Y81" xr:uid="{7BDC2926-D5DF-4822-9414-E06100C66CD3}"/>
    <dataValidation imeMode="halfAlpha" allowBlank="1" showInputMessage="1" showErrorMessage="1" sqref="I83:M83" xr:uid="{89A5FDF0-C0EF-4EB1-AE32-DAC96591E535}"/>
    <dataValidation imeMode="halfAlpha" allowBlank="1" showInputMessage="1" showErrorMessage="1" sqref="P83" xr:uid="{8F68997C-1D31-4DC7-BFB1-A5F7A91772DB}"/>
    <dataValidation imeMode="halfAlpha" allowBlank="1" showInputMessage="1" showErrorMessage="1" sqref="I85:M85" xr:uid="{3F182C74-E965-4268-B58B-3154196F2C24}"/>
    <dataValidation imeMode="halfAlpha" allowBlank="1" showInputMessage="1" showErrorMessage="1" sqref="I87:Y87" xr:uid="{05764462-5E04-4F3B-8FFB-55A8CB748F77}"/>
    <dataValidation imeMode="hiragana" allowBlank="1" showInputMessage="1" showErrorMessage="1" sqref="I112:Y112" xr:uid="{28FB183C-1602-4635-9853-097614B9539C}"/>
    <dataValidation imeMode="fullKatakana" allowBlank="1" showInputMessage="1" showErrorMessage="1" sqref="I114:Y114" xr:uid="{97EB8616-AE4E-4D5A-98F0-6451D0543831}"/>
    <dataValidation imeMode="hiragana" allowBlank="1" showInputMessage="1" showErrorMessage="1" sqref="I116:Y116" xr:uid="{AA2D6F9A-9459-414C-A936-37B3F2404625}"/>
    <dataValidation type="whole" imeMode="halfAlpha" allowBlank="1" showInputMessage="1" showErrorMessage="1" error="7桁の数字を入力してください" sqref="I118:M118" xr:uid="{73A253AF-EBF5-49A7-9372-87F023CBD000}">
      <formula1>0</formula1>
      <formula2>9999999</formula2>
    </dataValidation>
    <dataValidation imeMode="hiragana" allowBlank="1" showInputMessage="1" showErrorMessage="1" sqref="I120:Y120" xr:uid="{8F4CE313-88FC-43C5-91A6-D63A8D46DDBC}"/>
    <dataValidation imeMode="halfAlpha" allowBlank="1" showInputMessage="1" showErrorMessage="1" sqref="I122:M122" xr:uid="{4CBCFA70-91DD-4474-A40A-960ECB6872E3}"/>
    <dataValidation imeMode="halfAlpha" allowBlank="1" showInputMessage="1" showErrorMessage="1" sqref="P122" xr:uid="{7CFEA235-E7F7-4040-8310-F0CCF14C66D1}"/>
    <dataValidation imeMode="halfAlpha" allowBlank="1" showInputMessage="1" showErrorMessage="1" sqref="I124:M124" xr:uid="{52F1F123-FACF-4D7F-AE62-4D3C580D0759}"/>
    <dataValidation imeMode="halfAlpha" allowBlank="1" showInputMessage="1" showErrorMessage="1" sqref="I126:Y126" xr:uid="{F3DF8658-1F61-4E3C-B04C-B787F4B647BF}"/>
    <dataValidation type="list" imeMode="halfAlpha" allowBlank="1" showInputMessage="1" showErrorMessage="1" error="リストから選択してください" sqref="I153:M153" xr:uid="{405F9A91-5298-419D-B2B4-5205BF4E2363}">
      <formula1>"しない,する"</formula1>
    </dataValidation>
    <dataValidation imeMode="fullKatakana" allowBlank="1" showInputMessage="1" showErrorMessage="1" sqref="I155:Y155" xr:uid="{D3E8CA06-7A18-48FD-99FD-BD5CFA7BEE54}"/>
    <dataValidation imeMode="hiragana" allowBlank="1" showInputMessage="1" showErrorMessage="1" sqref="I157:Y157" xr:uid="{FBE5838D-E173-4F98-9076-B51AA55C1CDE}"/>
    <dataValidation imeMode="halfAlpha" allowBlank="1" showInputMessage="1" showErrorMessage="1" sqref="I159:M159" xr:uid="{B4F04FA6-2BE5-4543-B2CB-60D48E0631D9}"/>
    <dataValidation type="whole" imeMode="halfAlpha" allowBlank="1" showInputMessage="1" showErrorMessage="1" error="7桁の数字を入力してください" sqref="I161:M161" xr:uid="{04F806ED-CB9C-480E-A138-3EBDD39A55F3}">
      <formula1>0</formula1>
      <formula2>9999999</formula2>
    </dataValidation>
    <dataValidation imeMode="hiragana" allowBlank="1" showInputMessage="1" showErrorMessage="1" sqref="I163:Y163" xr:uid="{185D45FA-D689-47FD-8957-C94B4929E38E}"/>
    <dataValidation imeMode="halfAlpha" allowBlank="1" showInputMessage="1" showErrorMessage="1" sqref="I165:M165" xr:uid="{842E1E07-5149-4D59-B2A8-98923B9DD1CB}"/>
    <dataValidation imeMode="halfAlpha" allowBlank="1" showInputMessage="1" showErrorMessage="1" sqref="I167:M167" xr:uid="{2B993237-1B2D-46BE-B0A7-CA89F21D5B4D}"/>
    <dataValidation imeMode="halfAlpha" allowBlank="1" showInputMessage="1" showErrorMessage="1" sqref="I169:Y169" xr:uid="{619E7904-FB95-4F23-A87D-F23E1C59C8D6}"/>
    <dataValidation type="date" imeMode="halfAlpha" allowBlank="1" showInputMessage="1" showErrorMessage="1" error="有効な日付を入力してください" sqref="I176:M176" xr:uid="{BC941F19-24F4-4EF4-B285-1C9E6F01721E}">
      <formula1>92</formula1>
      <formula2>73415</formula2>
    </dataValidation>
    <dataValidation imeMode="hiragana" allowBlank="1" showInputMessage="1" showErrorMessage="1" sqref="I178:M178" xr:uid="{A10F8C37-55F3-4E6A-BDA2-237FC3851D9B}"/>
    <dataValidation allowBlank="1" showInputMessage="1" showErrorMessage="1" sqref="B182 I203:M203 I214:M214 I220:M220 I239:M239 B243 B249 B256 B260 B264 B268 B275 B280 B288 B292 B298 B308 B313 B316 B319 B331 B332" xr:uid="{DBF7B6F8-B3AF-48A4-89DC-84000156F0A0}"/>
    <dataValidation type="list" imeMode="halfAlpha" allowBlank="1" showInputMessage="1" showErrorMessage="1" error="リストから選択してください" sqref="K183:M183" xr:uid="{ABB072BB-4D7D-4FD8-9ABC-59485726D8BE}">
      <formula1>"○,　"</formula1>
    </dataValidation>
    <dataValidation type="list" imeMode="halfAlpha" allowBlank="1" showInputMessage="1" showErrorMessage="1" error="リストから選択してください" sqref="K184:M184" xr:uid="{14B87EC9-5451-40D9-AE9D-30BE3447A07A}">
      <formula1>"○,　"</formula1>
    </dataValidation>
    <dataValidation type="list" imeMode="halfAlpha" allowBlank="1" showInputMessage="1" showErrorMessage="1" error="リストから選択してください" sqref="K185:M185" xr:uid="{B7EB1D5E-55EC-446F-9FEE-C169D5494D3F}">
      <formula1>"○,　"</formula1>
    </dataValidation>
    <dataValidation type="list" imeMode="halfAlpha" allowBlank="1" showInputMessage="1" showErrorMessage="1" error="リストから選択してください" sqref="K186:M187" xr:uid="{99F6E301-69BA-4FDC-9D0E-4FE83738B45E}">
      <formula1>"○,　"</formula1>
    </dataValidation>
    <dataValidation type="whole" imeMode="halfAlpha" allowBlank="1" showInputMessage="1" showErrorMessage="1" error="有効な数字を入力してください" sqref="W186:X186" xr:uid="{8ED40037-642C-4FDC-AE9F-D257CEFC962B}">
      <formula1>0</formula1>
      <formula2>100</formula2>
    </dataValidation>
    <dataValidation type="whole" imeMode="halfAlpha" allowBlank="1" showInputMessage="1" showErrorMessage="1" error="有効な数字を入力してください" sqref="W187:X187" xr:uid="{243FDC3E-9AAE-4D0D-A1AC-406B82698325}">
      <formula1>0</formula1>
      <formula2>100</formula2>
    </dataValidation>
    <dataValidation type="whole" imeMode="halfAlpha" allowBlank="1" showInputMessage="1" showErrorMessage="1" error="有効な数字を入力してください" sqref="I189:M189" xr:uid="{818628AF-CB96-4D35-B2AE-9B0BB87322A9}">
      <formula1>0</formula1>
      <formula2>9999999999</formula2>
    </dataValidation>
    <dataValidation type="date" imeMode="halfAlpha" allowBlank="1" showInputMessage="1" showErrorMessage="1" error="有効な日付を入力してください" sqref="I191:M191" xr:uid="{8EC41DE3-4929-4087-AB9F-9DB906AF515C}">
      <formula1>92</formula1>
      <formula2>73415</formula2>
    </dataValidation>
    <dataValidation type="date" imeMode="halfAlpha" allowBlank="1" showInputMessage="1" showErrorMessage="1" error="有効な日付を入力してください" sqref="I193:M193" xr:uid="{A6F3AA45-FCDF-4885-9E79-E1C8DAF21F30}">
      <formula1>92</formula1>
      <formula2>73415</formula2>
    </dataValidation>
    <dataValidation type="date" imeMode="halfAlpha" allowBlank="1" showInputMessage="1" showErrorMessage="1" error="有効な日付を入力してください" sqref="I195:M195" xr:uid="{F4A32987-EAB7-45F1-A3C9-FF4097B83171}">
      <formula1>92</formula1>
      <formula2>73415</formula2>
    </dataValidation>
    <dataValidation type="date" imeMode="halfAlpha" allowBlank="1" showInputMessage="1" showErrorMessage="1" error="有効な日付を入力してください" sqref="O195:R195" xr:uid="{DF037846-0F97-4309-8E5D-3FB9E8C68171}">
      <formula1>92</formula1>
      <formula2>73415</formula2>
    </dataValidation>
    <dataValidation type="date" imeMode="halfAlpha" allowBlank="1" showInputMessage="1" showErrorMessage="1" error="有効な日付を入力してください" sqref="I197:M197" xr:uid="{10002AB5-0456-4B23-82A6-93D8926519E6}">
      <formula1>92</formula1>
      <formula2>73415</formula2>
    </dataValidation>
    <dataValidation type="whole" imeMode="halfAlpha" allowBlank="1" showInputMessage="1" showErrorMessage="1" error="有効な数字を入力してください" sqref="I200:M200" xr:uid="{ADF0D497-B5AB-4D0D-BD62-AC3D21B5FB33}">
      <formula1>0</formula1>
      <formula2>9999999999</formula2>
    </dataValidation>
    <dataValidation type="whole" imeMode="halfAlpha" allowBlank="1" showInputMessage="1" showErrorMessage="1" error="有効な数字を入力してください" sqref="I201:M201" xr:uid="{CA6510D6-0DD8-4566-9974-3C230A41FDDA}">
      <formula1>0</formula1>
      <formula2>9999999999</formula2>
    </dataValidation>
    <dataValidation type="whole" imeMode="halfAlpha" allowBlank="1" showInputMessage="1" showErrorMessage="1" error="有効な数字を入力してください" sqref="I202:M202" xr:uid="{BCE31A3B-2B41-49A0-A7E5-8C08FB25B614}">
      <formula1>0</formula1>
      <formula2>9999999999</formula2>
    </dataValidation>
    <dataValidation type="whole" imeMode="halfAlpha" allowBlank="1" showInputMessage="1" showErrorMessage="1" error="有効な数字を入力してください" sqref="I204:M204" xr:uid="{7A479F7A-7671-4E5E-AA5F-A6D688843A6F}">
      <formula1>0</formula1>
      <formula2>9999999999</formula2>
    </dataValidation>
    <dataValidation type="list" imeMode="halfAlpha" allowBlank="1" showInputMessage="1" showErrorMessage="1" error="リストから選択してください" sqref="I206:M206" xr:uid="{E697FC18-4225-4A98-BB79-00AD19C049A2}">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801413DF-52B6-4972-9A6C-CEB59AF3721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E8761977-3895-4616-8F01-316B9BC1793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81244AB5-6242-4AE2-9C61-3B3827BFE42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FC3F4907-7D24-469A-A03D-2628EBAACFA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0C339258-506A-4ED2-8F4C-9E7C435B12C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4F467DD5-27C2-4567-8DBF-937E5E5C8970}">
      <formula1>-9999999999</formula1>
      <formula2>9999999999</formula2>
    </dataValidation>
    <dataValidation type="date" imeMode="halfAlpha" allowBlank="1" showInputMessage="1" showErrorMessage="1" error="有効な日付を入力してください" sqref="E231:I231" xr:uid="{6A31D708-8B67-489F-B1A0-98DDC2B0FE66}">
      <formula1>92</formula1>
      <formula2>73415</formula2>
    </dataValidation>
    <dataValidation type="date" imeMode="halfAlpha" allowBlank="1" showInputMessage="1" showErrorMessage="1" error="有効な日付を入力してください" sqref="E232:I232" xr:uid="{A153E33C-4649-4BD6-852F-69022EDEF4A1}">
      <formula1>92</formula1>
      <formula2>73415</formula2>
    </dataValidation>
    <dataValidation type="date" imeMode="halfAlpha" allowBlank="1" showInputMessage="1" showErrorMessage="1" error="有効な日付を入力してください" sqref="K231:N231" xr:uid="{F8DA12F1-C627-416E-9E81-651821699CA2}">
      <formula1>92</formula1>
      <formula2>73415</formula2>
    </dataValidation>
    <dataValidation type="date" imeMode="halfAlpha" allowBlank="1" showInputMessage="1" showErrorMessage="1" error="有効な日付を入力してください" sqref="K232:N232" xr:uid="{62500452-B389-4003-8499-7CD03E18C153}">
      <formula1>92</formula1>
      <formula2>73415</formula2>
    </dataValidation>
    <dataValidation type="date" imeMode="halfAlpha" allowBlank="1" showInputMessage="1" showErrorMessage="1" error="有効な日付を入力してください" sqref="P231:R231" xr:uid="{C54B9063-AE56-4CEE-A4FB-634CEEE9F1C8}">
      <formula1>92</formula1>
      <formula2>73415</formula2>
    </dataValidation>
    <dataValidation type="date" imeMode="halfAlpha" allowBlank="1" showInputMessage="1" showErrorMessage="1" error="有効な日付を入力してください" sqref="P232:R232" xr:uid="{274B9382-7E67-4C52-A13D-893E207BF9B5}">
      <formula1>92</formula1>
      <formula2>73415</formula2>
    </dataValidation>
    <dataValidation type="date" imeMode="halfAlpha" allowBlank="1" showInputMessage="1" showErrorMessage="1" error="有効な日付を入力してください" sqref="T231" xr:uid="{C591ED5B-0843-462A-8C4A-8BD7530756EF}">
      <formula1>92</formula1>
      <formula2>73415</formula2>
    </dataValidation>
    <dataValidation type="date" imeMode="halfAlpha" allowBlank="1" showInputMessage="1" showErrorMessage="1" error="有効な日付を入力してください" sqref="T232" xr:uid="{B2B0E1AF-7582-4AD3-9961-5F68EE522E71}">
      <formula1>92</formula1>
      <formula2>73415</formula2>
    </dataValidation>
    <dataValidation type="whole" imeMode="halfAlpha" allowBlank="1" showInputMessage="1" showErrorMessage="1" error="有効な数字を入力してください。10兆円以上になる場合は、9,999,999,999と入力してください" sqref="E233:J233" xr:uid="{28AE25E6-45EE-4B60-BCB6-3951DD59E80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O233" xr:uid="{1E10AB98-70F1-46E3-B478-68AC31E069B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3:S233" xr:uid="{DF512A88-69D7-4DE9-A8E0-2B79AC33BEC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33:U233" xr:uid="{B7D638E6-CDE5-407E-B4CB-477D9F9097A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33:Y233" xr:uid="{F40B2C6C-C4D3-4D2A-87E4-26C3B7B226A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36:M236" xr:uid="{1AA4CE7F-0958-4879-BDEA-8DC552F365E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37:M237" xr:uid="{BDBFB069-895A-4FEB-A320-659968999C6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38:M238" xr:uid="{F15160FB-336E-490C-8865-018A96F9AA8A}">
      <formula1>-9999999999</formula1>
      <formula2>9999999999</formula2>
    </dataValidation>
    <dataValidation type="list" imeMode="halfAlpha" allowBlank="1" showInputMessage="1" showErrorMessage="1" error="リストから選択してください" sqref="K244:L244" xr:uid="{1F888F8D-542B-4B5A-B841-D748CA14D842}">
      <formula1>"○,　"</formula1>
    </dataValidation>
    <dataValidation type="list" imeMode="halfAlpha" allowBlank="1" showInputMessage="1" showErrorMessage="1" error="リストから選択してください" sqref="M244:N244" xr:uid="{809D1EB2-843C-454F-AB02-85D958B7C725}">
      <formula1>"○,　"</formula1>
    </dataValidation>
    <dataValidation type="list" imeMode="halfAlpha" allowBlank="1" showInputMessage="1" showErrorMessage="1" error="リストから選択してください" sqref="K245:L245" xr:uid="{A13671BF-D645-4549-B8F8-147F77F17BAE}">
      <formula1>"○,　"</formula1>
    </dataValidation>
    <dataValidation type="list" imeMode="halfAlpha" allowBlank="1" showInputMessage="1" showErrorMessage="1" error="リストから選択してください" sqref="M245:N245" xr:uid="{921DE530-F588-4E78-8966-D4A85CB440DA}">
      <formula1>"○,　"</formula1>
    </dataValidation>
    <dataValidation type="list" imeMode="halfAlpha" allowBlank="1" showInputMessage="1" showErrorMessage="1" error="リストから選択してください" sqref="K246:L246" xr:uid="{325903F6-0CBB-42DD-B583-210435F0A42C}">
      <formula1>"○,　"</formula1>
    </dataValidation>
    <dataValidation type="list" imeMode="halfAlpha" allowBlank="1" showInputMessage="1" showErrorMessage="1" error="リストから選択してください" sqref="M246:N246" xr:uid="{65ACD0C9-1A3B-4A90-88A9-AFC039CABA9A}">
      <formula1>"○,　"</formula1>
    </dataValidation>
    <dataValidation type="list" imeMode="halfAlpha" allowBlank="1" showInputMessage="1" showErrorMessage="1" error="リストから選択してください" sqref="K247:L247" xr:uid="{A06436C6-2E98-4CCF-A006-E8A9C9018801}">
      <formula1>"○,　"</formula1>
    </dataValidation>
    <dataValidation type="list" imeMode="halfAlpha" allowBlank="1" showInputMessage="1" showErrorMessage="1" error="リストから選択してください" sqref="M247:N247" xr:uid="{7663A994-AE84-4619-A1A4-9FA30AC2C59E}">
      <formula1>"○,　"</formula1>
    </dataValidation>
    <dataValidation type="list" imeMode="halfAlpha" allowBlank="1" showInputMessage="1" showErrorMessage="1" error="リストから選択してください" sqref="K248:L248" xr:uid="{32AF69E0-43C0-4197-85A8-D3F823AF5345}">
      <formula1>"○,　"</formula1>
    </dataValidation>
    <dataValidation type="list" imeMode="halfAlpha" allowBlank="1" showInputMessage="1" showErrorMessage="1" error="リストから選択してください" sqref="M248:N248" xr:uid="{78E880E4-134A-4675-AB15-43A475E76D18}">
      <formula1>"○,　"</formula1>
    </dataValidation>
    <dataValidation type="list" imeMode="halfAlpha" allowBlank="1" showInputMessage="1" showErrorMessage="1" error="リストから選択してください" sqref="K249:L249" xr:uid="{0085D204-8644-434A-8D18-D069F6D7F2F9}">
      <formula1>"○,　"</formula1>
    </dataValidation>
    <dataValidation type="list" imeMode="halfAlpha" allowBlank="1" showInputMessage="1" showErrorMessage="1" error="リストから選択してください" sqref="M249:N249" xr:uid="{9B7854AD-2D66-4AD5-BD91-B5A51B4B8F8A}">
      <formula1>"○,　"</formula1>
    </dataValidation>
    <dataValidation type="list" imeMode="halfAlpha" allowBlank="1" showInputMessage="1" showErrorMessage="1" error="リストから選択してください" sqref="K250:L250" xr:uid="{7C1AA2FA-47F2-4EFD-B0E7-4190E480ED77}">
      <formula1>"○,　"</formula1>
    </dataValidation>
    <dataValidation type="list" imeMode="halfAlpha" allowBlank="1" showInputMessage="1" showErrorMessage="1" error="リストから選択してください" sqref="M250:N250" xr:uid="{52911825-D712-4F3F-9EF5-D4977FFAC222}">
      <formula1>"○,　"</formula1>
    </dataValidation>
    <dataValidation type="list" imeMode="halfAlpha" allowBlank="1" showInputMessage="1" showErrorMessage="1" error="リストから選択してください" sqref="K251:L251" xr:uid="{1FCEA77F-B45C-48D2-A03A-7A45FCC7AF3A}">
      <formula1>"○,　"</formula1>
    </dataValidation>
    <dataValidation type="list" imeMode="halfAlpha" allowBlank="1" showInputMessage="1" showErrorMessage="1" error="リストから選択してください" sqref="M251:N251" xr:uid="{AAFE2ED3-1A6A-476E-8025-26AC5F1CC33D}">
      <formula1>"○,　"</formula1>
    </dataValidation>
    <dataValidation type="list" imeMode="halfAlpha" allowBlank="1" showInputMessage="1" showErrorMessage="1" error="リストから選択してください" sqref="K252:L252" xr:uid="{C113DC76-E31C-4CF3-A935-D37BC709F72B}">
      <formula1>"○,　"</formula1>
    </dataValidation>
    <dataValidation type="list" imeMode="halfAlpha" allowBlank="1" showInputMessage="1" showErrorMessage="1" error="リストから選択してください" sqref="M252:N252" xr:uid="{A4269462-6259-4A79-840E-668B36DE3A4E}">
      <formula1>"○,　"</formula1>
    </dataValidation>
    <dataValidation type="list" imeMode="halfAlpha" allowBlank="1" showInputMessage="1" showErrorMessage="1" error="リストから選択してください" sqref="K253:L253" xr:uid="{80EAEAAB-805E-4D3F-BF11-F07486FAA57B}">
      <formula1>"○,　"</formula1>
    </dataValidation>
    <dataValidation type="list" imeMode="halfAlpha" allowBlank="1" showInputMessage="1" showErrorMessage="1" error="リストから選択してください" sqref="M253:N253" xr:uid="{8A823F19-D158-4314-A338-D02712AE8CF6}">
      <formula1>"○,　"</formula1>
    </dataValidation>
    <dataValidation type="list" imeMode="halfAlpha" allowBlank="1" showInputMessage="1" showErrorMessage="1" error="リストから選択してください" sqref="K254:L254" xr:uid="{5520F0C9-AB15-49A1-9125-709E324FE6AB}">
      <formula1>"○,　"</formula1>
    </dataValidation>
    <dataValidation type="list" imeMode="halfAlpha" allowBlank="1" showInputMessage="1" showErrorMessage="1" error="リストから選択してください" sqref="M254:N254" xr:uid="{62FEF2FA-B201-4F50-9531-16A6E155B9D8}">
      <formula1>"○,　"</formula1>
    </dataValidation>
    <dataValidation type="list" imeMode="halfAlpha" allowBlank="1" showInputMessage="1" showErrorMessage="1" error="リストから選択してください" sqref="K255:L255" xr:uid="{18E74F4B-4B1B-4727-8BF5-F2EE47700B1B}">
      <formula1>"○,　"</formula1>
    </dataValidation>
    <dataValidation type="list" imeMode="halfAlpha" allowBlank="1" showInputMessage="1" showErrorMessage="1" error="リストから選択してください" sqref="M255:N255" xr:uid="{53F95E82-951B-4A36-9040-E0A54ED7F414}">
      <formula1>"○,　"</formula1>
    </dataValidation>
    <dataValidation type="list" imeMode="halfAlpha" allowBlank="1" showInputMessage="1" showErrorMessage="1" error="リストから選択してください" sqref="K256:L256" xr:uid="{60F653EF-D23F-4676-A3E6-DBB02EC1E6D8}">
      <formula1>"○,　"</formula1>
    </dataValidation>
    <dataValidation type="list" imeMode="halfAlpha" allowBlank="1" showInputMessage="1" showErrorMessage="1" error="リストから選択してください" sqref="M256:N256" xr:uid="{9463CD8F-9DC4-4EFF-ABF0-04A9E138EA4C}">
      <formula1>"○,　"</formula1>
    </dataValidation>
    <dataValidation type="list" imeMode="halfAlpha" allowBlank="1" showInputMessage="1" showErrorMessage="1" error="リストから選択してください" sqref="K257:L257" xr:uid="{5C48E4C4-FD45-4CA7-8FA1-F9EDF5C1C98C}">
      <formula1>"○,　"</formula1>
    </dataValidation>
    <dataValidation type="list" imeMode="halfAlpha" allowBlank="1" showInputMessage="1" showErrorMessage="1" error="リストから選択してください" sqref="M257:N257" xr:uid="{F664CD5A-8186-45A3-9A90-FB676A10D3CD}">
      <formula1>"○,　"</formula1>
    </dataValidation>
    <dataValidation type="list" imeMode="halfAlpha" allowBlank="1" showInputMessage="1" showErrorMessage="1" error="リストから選択してください" sqref="K258:L258" xr:uid="{16D14E54-B201-45F3-996E-72F560651DF4}">
      <formula1>"○,　"</formula1>
    </dataValidation>
    <dataValidation type="list" imeMode="halfAlpha" allowBlank="1" showInputMessage="1" showErrorMessage="1" error="リストから選択してください" sqref="M258:N258" xr:uid="{FD44751F-450E-4216-B6C2-592FD306E880}">
      <formula1>"○,　"</formula1>
    </dataValidation>
    <dataValidation type="list" imeMode="halfAlpha" allowBlank="1" showInputMessage="1" showErrorMessage="1" error="リストから選択してください" sqref="K259:L259" xr:uid="{0114A6E4-170D-4E43-87DD-7D4FC746397D}">
      <formula1>"○,　"</formula1>
    </dataValidation>
    <dataValidation type="list" imeMode="halfAlpha" allowBlank="1" showInputMessage="1" showErrorMessage="1" error="リストから選択してください" sqref="M259:N259" xr:uid="{3C54B1FA-29FA-47A1-A4D2-152011CB2B98}">
      <formula1>"○,　"</formula1>
    </dataValidation>
    <dataValidation type="list" imeMode="halfAlpha" allowBlank="1" showInputMessage="1" showErrorMessage="1" error="リストから選択してください" sqref="K260:L260" xr:uid="{B5408891-45A8-499E-829B-A23159032F3F}">
      <formula1>"○,　"</formula1>
    </dataValidation>
    <dataValidation type="list" imeMode="halfAlpha" allowBlank="1" showInputMessage="1" showErrorMessage="1" error="リストから選択してください" sqref="M260:N260" xr:uid="{79782EDA-8613-4914-A299-626B32793415}">
      <formula1>"○,　"</formula1>
    </dataValidation>
    <dataValidation type="list" imeMode="halfAlpha" allowBlank="1" showInputMessage="1" showErrorMessage="1" error="リストから選択してください" sqref="K261:L261" xr:uid="{4DC84241-5401-45AE-9B78-73059A4F7B25}">
      <formula1>"○,　"</formula1>
    </dataValidation>
    <dataValidation type="list" imeMode="halfAlpha" allowBlank="1" showInputMessage="1" showErrorMessage="1" error="リストから選択してください" sqref="M261:N261" xr:uid="{B41F9A5D-C168-455E-8287-811191545DA0}">
      <formula1>"○,　"</formula1>
    </dataValidation>
    <dataValidation type="list" imeMode="halfAlpha" allowBlank="1" showInputMessage="1" showErrorMessage="1" error="リストから選択してください" sqref="K262:L262" xr:uid="{D4A5D3FE-42BE-4533-AB1D-876A23E3AD42}">
      <formula1>"○,　"</formula1>
    </dataValidation>
    <dataValidation type="list" imeMode="halfAlpha" allowBlank="1" showInputMessage="1" showErrorMessage="1" error="リストから選択してください" sqref="M262:N262" xr:uid="{8C7EE87E-E89A-45D2-8FA7-83B64FC39AF1}">
      <formula1>"○,　"</formula1>
    </dataValidation>
    <dataValidation type="list" imeMode="halfAlpha" allowBlank="1" showInputMessage="1" showErrorMessage="1" error="リストから選択してください" sqref="K263:L263" xr:uid="{17ED49BF-3005-4439-AD9A-EE2CDF573B02}">
      <formula1>"○,　"</formula1>
    </dataValidation>
    <dataValidation type="list" imeMode="halfAlpha" allowBlank="1" showInputMessage="1" showErrorMessage="1" error="リストから選択してください" sqref="M263:N263" xr:uid="{8761B56D-3D4D-4B27-B3CA-CDA3487FA988}">
      <formula1>"○,　"</formula1>
    </dataValidation>
    <dataValidation type="list" imeMode="halfAlpha" allowBlank="1" showInputMessage="1" showErrorMessage="1" error="リストから選択してください" sqref="K264:L264" xr:uid="{B45713B3-A03D-4C79-BB87-A6641B68F487}">
      <formula1>"○,　"</formula1>
    </dataValidation>
    <dataValidation type="list" imeMode="halfAlpha" allowBlank="1" showInputMessage="1" showErrorMessage="1" error="リストから選択してください" sqref="M264:N264" xr:uid="{02A02125-E84C-480C-9275-EB7784903C73}">
      <formula1>"○,　"</formula1>
    </dataValidation>
    <dataValidation type="list" imeMode="halfAlpha" allowBlank="1" showInputMessage="1" showErrorMessage="1" error="リストから選択してください" sqref="K265:L265" xr:uid="{C721D744-7FE5-4D5D-9E37-C8FA2001281E}">
      <formula1>"○,　"</formula1>
    </dataValidation>
    <dataValidation type="list" imeMode="halfAlpha" allowBlank="1" showInputMessage="1" showErrorMessage="1" error="リストから選択してください" sqref="M265:N265" xr:uid="{E83C3DB0-3B53-4A4F-8625-77F4D6EE152F}">
      <formula1>"○,　"</formula1>
    </dataValidation>
    <dataValidation type="list" imeMode="halfAlpha" allowBlank="1" showInputMessage="1" showErrorMessage="1" error="リストから選択してください" sqref="K266:L266" xr:uid="{D16E8D81-4279-4E29-974E-F99A09332FE0}">
      <formula1>"○,　"</formula1>
    </dataValidation>
    <dataValidation type="list" imeMode="halfAlpha" allowBlank="1" showInputMessage="1" showErrorMessage="1" error="リストから選択してください" sqref="M266:N266" xr:uid="{35C1E61D-16D5-4D49-8C1A-F775D90086FF}">
      <formula1>"○,　"</formula1>
    </dataValidation>
    <dataValidation type="list" imeMode="halfAlpha" allowBlank="1" showInputMessage="1" showErrorMessage="1" error="リストから選択してください" sqref="K267:L267" xr:uid="{5C3E3BA5-64F4-4DFB-8164-178B69107464}">
      <formula1>"○,　"</formula1>
    </dataValidation>
    <dataValidation type="list" imeMode="halfAlpha" allowBlank="1" showInputMessage="1" showErrorMessage="1" error="リストから選択してください" sqref="M267:N267" xr:uid="{5818C001-6682-4896-83BC-6353284B269C}">
      <formula1>"○,　"</formula1>
    </dataValidation>
    <dataValidation type="list" imeMode="halfAlpha" allowBlank="1" showInputMessage="1" showErrorMessage="1" error="リストから選択してください" sqref="K268:L268" xr:uid="{FF9A61E6-AC3B-4205-9964-D39C4C57AECE}">
      <formula1>"○,　"</formula1>
    </dataValidation>
    <dataValidation type="list" imeMode="halfAlpha" allowBlank="1" showInputMessage="1" showErrorMessage="1" error="リストから選択してください" sqref="M268:N268" xr:uid="{C051D538-5605-4F00-B648-A229A42278A4}">
      <formula1>"○,　"</formula1>
    </dataValidation>
    <dataValidation type="list" imeMode="halfAlpha" allowBlank="1" showInputMessage="1" showErrorMessage="1" error="リストから選択してください" sqref="K269:L269" xr:uid="{63F82F87-FEEB-4A22-BB9C-55B598D0FFC0}">
      <formula1>"○,　"</formula1>
    </dataValidation>
    <dataValidation type="list" imeMode="halfAlpha" allowBlank="1" showInputMessage="1" showErrorMessage="1" error="リストから選択してください" sqref="M269:N269" xr:uid="{39E91D9A-1F2A-4BA7-8AB3-D79235908D84}">
      <formula1>"○,　"</formula1>
    </dataValidation>
    <dataValidation type="list" imeMode="halfAlpha" allowBlank="1" showInputMessage="1" showErrorMessage="1" error="リストから選択してください" sqref="K270:L270" xr:uid="{BE4CBF2C-3C65-40E8-A4EC-382FC6FEC6BF}">
      <formula1>"○,　"</formula1>
    </dataValidation>
    <dataValidation type="list" imeMode="halfAlpha" allowBlank="1" showInputMessage="1" showErrorMessage="1" error="リストから選択してください" sqref="M270:N270" xr:uid="{99FDFE5A-633F-4FCA-A30A-FD59AE295FD4}">
      <formula1>"○,　"</formula1>
    </dataValidation>
    <dataValidation type="list" imeMode="halfAlpha" allowBlank="1" showInputMessage="1" showErrorMessage="1" error="リストから選択してください" sqref="K271:L271" xr:uid="{59E749A8-F07F-4137-9DED-7A016C9829B2}">
      <formula1>"○,　"</formula1>
    </dataValidation>
    <dataValidation type="list" imeMode="halfAlpha" allowBlank="1" showInputMessage="1" showErrorMessage="1" error="リストから選択してください" sqref="M271:N271" xr:uid="{F8CEDCC7-CF93-46B7-A331-E9D3F7CFE723}">
      <formula1>"○,　"</formula1>
    </dataValidation>
    <dataValidation type="list" imeMode="halfAlpha" allowBlank="1" showInputMessage="1" showErrorMessage="1" error="リストから選択してください" sqref="K272:L272" xr:uid="{5D34FD03-2349-4C47-8A0A-8537283A3D98}">
      <formula1>"○,　"</formula1>
    </dataValidation>
    <dataValidation type="list" imeMode="halfAlpha" allowBlank="1" showInputMessage="1" showErrorMessage="1" error="リストから選択してください" sqref="M272:N272" xr:uid="{6016A2BA-B4BB-4F87-B77D-F07AF63354EE}">
      <formula1>"○,　"</formula1>
    </dataValidation>
    <dataValidation type="list" imeMode="halfAlpha" allowBlank="1" showInputMessage="1" showErrorMessage="1" error="リストから選択してください" sqref="K273:L273" xr:uid="{CB9DF89E-76AA-4CE1-AD81-742FAD9CB401}">
      <formula1>"○,　"</formula1>
    </dataValidation>
    <dataValidation type="list" imeMode="halfAlpha" allowBlank="1" showInputMessage="1" showErrorMessage="1" error="リストから選択してください" sqref="M273:N273" xr:uid="{891E0A01-8B96-4571-8505-7C8049E156A5}">
      <formula1>"○,　"</formula1>
    </dataValidation>
    <dataValidation type="list" imeMode="halfAlpha" allowBlank="1" showInputMessage="1" showErrorMessage="1" error="リストから選択してください" sqref="K274:L274" xr:uid="{80698BAD-5D77-4EEA-93CE-8ACA1AFB2408}">
      <formula1>"○,　"</formula1>
    </dataValidation>
    <dataValidation type="list" imeMode="halfAlpha" allowBlank="1" showInputMessage="1" showErrorMessage="1" error="リストから選択してください" sqref="M274:N274" xr:uid="{F02EE258-6316-4A06-B8D5-5AD4EB762707}">
      <formula1>"○,　"</formula1>
    </dataValidation>
    <dataValidation type="list" imeMode="halfAlpha" allowBlank="1" showInputMessage="1" showErrorMessage="1" error="リストから選択してください" sqref="K275:L275" xr:uid="{AD8F2272-9365-4904-8423-58C29962D567}">
      <formula1>"○,　"</formula1>
    </dataValidation>
    <dataValidation type="list" imeMode="halfAlpha" allowBlank="1" showInputMessage="1" showErrorMessage="1" error="リストから選択してください" sqref="M275:N275" xr:uid="{E9C5A3E9-1FB5-4687-B52A-3E861F862ABC}">
      <formula1>"○,　"</formula1>
    </dataValidation>
    <dataValidation type="list" imeMode="halfAlpha" allowBlank="1" showInputMessage="1" showErrorMessage="1" error="リストから選択してください" sqref="K276:L276" xr:uid="{C87CCBCA-1CA1-4487-B069-7FF526DA266C}">
      <formula1>"○,　"</formula1>
    </dataValidation>
    <dataValidation type="list" imeMode="halfAlpha" allowBlank="1" showInputMessage="1" showErrorMessage="1" error="リストから選択してください" sqref="M276:N276" xr:uid="{42B28D0A-0D89-4D71-B8E8-02794AC1411D}">
      <formula1>"○,　"</formula1>
    </dataValidation>
    <dataValidation type="list" imeMode="halfAlpha" allowBlank="1" showInputMessage="1" showErrorMessage="1" error="リストから選択してください" sqref="K277:L277" xr:uid="{45ED370C-2B70-4D60-ACB8-DE1F2C0F18F5}">
      <formula1>"○,　"</formula1>
    </dataValidation>
    <dataValidation type="list" imeMode="halfAlpha" allowBlank="1" showInputMessage="1" showErrorMessage="1" error="リストから選択してください" sqref="M277:N277" xr:uid="{DD46AD07-02A5-440D-9A18-DC9A89259474}">
      <formula1>"○,　"</formula1>
    </dataValidation>
    <dataValidation type="list" imeMode="halfAlpha" allowBlank="1" showInputMessage="1" showErrorMessage="1" error="リストから選択してください" sqref="K278:L278" xr:uid="{EC96FD25-E1ED-4B89-93C8-0D9534ACA15D}">
      <formula1>"○,　"</formula1>
    </dataValidation>
    <dataValidation type="list" imeMode="halfAlpha" allowBlank="1" showInputMessage="1" showErrorMessage="1" error="リストから選択してください" sqref="M278:N278" xr:uid="{07B8BB5C-618B-4CCA-A95E-7D96E5DA9400}">
      <formula1>"○,　"</formula1>
    </dataValidation>
    <dataValidation type="list" imeMode="halfAlpha" allowBlank="1" showInputMessage="1" showErrorMessage="1" error="リストから選択してください" sqref="K279:L279" xr:uid="{FD374AA9-0C57-4D04-9125-00F68EEE2E53}">
      <formula1>"○,　"</formula1>
    </dataValidation>
    <dataValidation type="list" imeMode="halfAlpha" allowBlank="1" showInputMessage="1" showErrorMessage="1" error="リストから選択してください" sqref="M279:N279" xr:uid="{C1E9C798-70F9-4EBF-BAED-2AC34403D057}">
      <formula1>"○,　"</formula1>
    </dataValidation>
    <dataValidation type="list" imeMode="halfAlpha" allowBlank="1" showInputMessage="1" showErrorMessage="1" error="リストから選択してください" sqref="K280:L280" xr:uid="{6BEAD28E-F3E8-4B24-99CC-9328A736EFB2}">
      <formula1>"○,　"</formula1>
    </dataValidation>
    <dataValidation type="list" imeMode="halfAlpha" allowBlank="1" showInputMessage="1" showErrorMessage="1" error="リストから選択してください" sqref="M280:N280" xr:uid="{BDFC60D3-55F2-46F2-827A-2DAEF82B9C06}">
      <formula1>"○,　"</formula1>
    </dataValidation>
    <dataValidation type="list" imeMode="halfAlpha" allowBlank="1" showInputMessage="1" showErrorMessage="1" error="リストから選択してください" sqref="K281:L281" xr:uid="{71997217-56BF-4536-A929-B733153508D1}">
      <formula1>"○,　"</formula1>
    </dataValidation>
    <dataValidation type="list" imeMode="halfAlpha" allowBlank="1" showInputMessage="1" showErrorMessage="1" error="リストから選択してください" sqref="M281:N281" xr:uid="{E3CC5BFD-2B75-41F2-9DB0-D3EAD962E6FE}">
      <formula1>"○,　"</formula1>
    </dataValidation>
    <dataValidation type="list" imeMode="halfAlpha" allowBlank="1" showInputMessage="1" showErrorMessage="1" error="リストから選択してください" sqref="K282:L282" xr:uid="{27188C6B-AA06-43EC-AD3A-DD4C878419C4}">
      <formula1>"○,　"</formula1>
    </dataValidation>
    <dataValidation type="list" imeMode="halfAlpha" allowBlank="1" showInputMessage="1" showErrorMessage="1" error="リストから選択してください" sqref="M282:N282" xr:uid="{D678FCA8-073E-49F3-8D2C-796DB3B09404}">
      <formula1>"○,　"</formula1>
    </dataValidation>
    <dataValidation type="list" imeMode="halfAlpha" allowBlank="1" showInputMessage="1" showErrorMessage="1" error="リストから選択してください" sqref="K283:L283" xr:uid="{3624D33E-690B-4706-AD86-4557AA3C8F37}">
      <formula1>"○,　"</formula1>
    </dataValidation>
    <dataValidation type="list" imeMode="halfAlpha" allowBlank="1" showInputMessage="1" showErrorMessage="1" error="リストから選択してください" sqref="M283:N283" xr:uid="{0C89E836-7C45-46D6-A754-BB0D265C693F}">
      <formula1>"○,　"</formula1>
    </dataValidation>
    <dataValidation type="list" imeMode="halfAlpha" allowBlank="1" showInputMessage="1" showErrorMessage="1" error="リストから選択してください" sqref="K284:L284" xr:uid="{0291F1BB-D4DB-4177-925B-8AFBD87E6F44}">
      <formula1>"○,　"</formula1>
    </dataValidation>
    <dataValidation type="list" imeMode="halfAlpha" allowBlank="1" showInputMessage="1" showErrorMessage="1" error="リストから選択してください" sqref="M284:N284" xr:uid="{183E00D7-B67D-417A-8875-35651D59551B}">
      <formula1>"○,　"</formula1>
    </dataValidation>
    <dataValidation type="list" imeMode="halfAlpha" allowBlank="1" showInputMessage="1" showErrorMessage="1" error="リストから選択してください" sqref="K285:L285" xr:uid="{1AE16180-C880-4027-AC3D-75B0B8FEB2F3}">
      <formula1>"○,　"</formula1>
    </dataValidation>
    <dataValidation type="list" imeMode="halfAlpha" allowBlank="1" showInputMessage="1" showErrorMessage="1" error="リストから選択してください" sqref="M285:N285" xr:uid="{3699238E-DE1F-49BC-8C83-12BF1FDB5900}">
      <formula1>"○,　"</formula1>
    </dataValidation>
    <dataValidation type="list" imeMode="halfAlpha" allowBlank="1" showInputMessage="1" showErrorMessage="1" error="リストから選択してください" sqref="K286:L286" xr:uid="{E838D6A6-942C-4A14-9D51-1F47ACBF099D}">
      <formula1>"○,　"</formula1>
    </dataValidation>
    <dataValidation type="list" imeMode="halfAlpha" allowBlank="1" showInputMessage="1" showErrorMessage="1" error="リストから選択してください" sqref="M286:N286" xr:uid="{8C18A50D-5F5F-430D-A019-5FF808743C2F}">
      <formula1>"○,　"</formula1>
    </dataValidation>
    <dataValidation type="list" imeMode="halfAlpha" allowBlank="1" showInputMessage="1" showErrorMessage="1" error="リストから選択してください" sqref="K287:L287" xr:uid="{7E8F9F4D-5AB8-4C11-91ED-746A1F930093}">
      <formula1>"○,　"</formula1>
    </dataValidation>
    <dataValidation type="list" imeMode="halfAlpha" allowBlank="1" showInputMessage="1" showErrorMessage="1" error="リストから選択してください" sqref="M287:N287" xr:uid="{643D768C-58B0-4BDB-A67E-F6D8EF19EB13}">
      <formula1>"○,　"</formula1>
    </dataValidation>
    <dataValidation type="list" imeMode="halfAlpha" allowBlank="1" showInputMessage="1" showErrorMessage="1" error="リストから選択してください" sqref="K288:L288" xr:uid="{0E07D3B3-3E40-4945-881F-BF974C8551EC}">
      <formula1>"○,　"</formula1>
    </dataValidation>
    <dataValidation type="list" imeMode="halfAlpha" allowBlank="1" showInputMessage="1" showErrorMessage="1" error="リストから選択してください" sqref="M288:N288" xr:uid="{7E2D7500-AE56-43ED-AD39-582E9820E24F}">
      <formula1>"○,　"</formula1>
    </dataValidation>
    <dataValidation type="list" imeMode="halfAlpha" allowBlank="1" showInputMessage="1" showErrorMessage="1" error="リストから選択してください" sqref="K289:L289" xr:uid="{A2C702B9-7955-4F1E-9719-2DB830D40573}">
      <formula1>"○,　"</formula1>
    </dataValidation>
    <dataValidation type="list" imeMode="halfAlpha" allowBlank="1" showInputMessage="1" showErrorMessage="1" error="リストから選択してください" sqref="M289:N289" xr:uid="{F0BCF5F7-EF75-42C4-A3D6-6241EB0DB305}">
      <formula1>"○,　"</formula1>
    </dataValidation>
    <dataValidation type="list" imeMode="halfAlpha" allowBlank="1" showInputMessage="1" showErrorMessage="1" error="リストから選択してください" sqref="K290:L290" xr:uid="{F28C1DE2-6414-4F1F-91E1-53F1E6FE5405}">
      <formula1>"○,　"</formula1>
    </dataValidation>
    <dataValidation type="list" imeMode="halfAlpha" allowBlank="1" showInputMessage="1" showErrorMessage="1" error="リストから選択してください" sqref="M290:N290" xr:uid="{0EEA1200-7559-4379-ADA0-639877DC1B84}">
      <formula1>"○,　"</formula1>
    </dataValidation>
    <dataValidation type="list" imeMode="halfAlpha" allowBlank="1" showInputMessage="1" showErrorMessage="1" error="リストから選択してください" sqref="K291:L291" xr:uid="{310448E5-7FAC-48AB-B28D-F0652C3E7E24}">
      <formula1>"○,　"</formula1>
    </dataValidation>
    <dataValidation type="list" imeMode="halfAlpha" allowBlank="1" showInputMessage="1" showErrorMessage="1" error="リストから選択してください" sqref="M291:N291" xr:uid="{A05B2622-1BCA-4740-9C0A-BF5A115E0A83}">
      <formula1>"○,　"</formula1>
    </dataValidation>
    <dataValidation type="list" imeMode="halfAlpha" allowBlank="1" showInputMessage="1" showErrorMessage="1" error="リストから選択してください" sqref="K292:L292" xr:uid="{F4BA69E9-DA04-4962-B7B2-884C05B7BF38}">
      <formula1>"○,　"</formula1>
    </dataValidation>
    <dataValidation type="list" imeMode="halfAlpha" allowBlank="1" showInputMessage="1" showErrorMessage="1" error="リストから選択してください" sqref="M292:N292" xr:uid="{A3AEF51E-D016-4484-BB9A-7FFC9842ED65}">
      <formula1>"○,　"</formula1>
    </dataValidation>
    <dataValidation type="list" imeMode="halfAlpha" allowBlank="1" showInputMessage="1" showErrorMessage="1" error="リストから選択してください" sqref="K293:L293" xr:uid="{7E289444-E50A-469D-AAF0-35C3844098CC}">
      <formula1>"○,　"</formula1>
    </dataValidation>
    <dataValidation type="list" imeMode="halfAlpha" allowBlank="1" showInputMessage="1" showErrorMessage="1" error="リストから選択してください" sqref="M293:N293" xr:uid="{EF74B44B-3E10-42E0-81AE-6B80D08AEB16}">
      <formula1>"○,　"</formula1>
    </dataValidation>
    <dataValidation type="list" imeMode="halfAlpha" allowBlank="1" showInputMessage="1" showErrorMessage="1" error="リストから選択してください" sqref="K294:L294" xr:uid="{2647727D-8532-4F5B-A661-B0CA013EE837}">
      <formula1>"○,　"</formula1>
    </dataValidation>
    <dataValidation type="list" imeMode="halfAlpha" allowBlank="1" showInputMessage="1" showErrorMessage="1" error="リストから選択してください" sqref="M294:N294" xr:uid="{89052E50-1AE0-4426-8245-51AF12C84299}">
      <formula1>"○,　"</formula1>
    </dataValidation>
    <dataValidation type="list" imeMode="halfAlpha" allowBlank="1" showInputMessage="1" showErrorMessage="1" error="リストから選択してください" sqref="K295:L295" xr:uid="{BB9933D2-283C-417D-88DE-49754B423678}">
      <formula1>"○,　"</formula1>
    </dataValidation>
    <dataValidation type="list" imeMode="halfAlpha" allowBlank="1" showInputMessage="1" showErrorMessage="1" error="リストから選択してください" sqref="M295:N295" xr:uid="{F4AC8079-C1D5-44D9-94DA-62F1CD92F12B}">
      <formula1>"○,　"</formula1>
    </dataValidation>
    <dataValidation type="list" imeMode="halfAlpha" allowBlank="1" showInputMessage="1" showErrorMessage="1" error="リストから選択してください" sqref="K296:L296" xr:uid="{2A126C31-C2BD-43FA-8E6E-5A07F96E1A5A}">
      <formula1>"○,　"</formula1>
    </dataValidation>
    <dataValidation type="list" imeMode="halfAlpha" allowBlank="1" showInputMessage="1" showErrorMessage="1" error="リストから選択してください" sqref="M296:N296" xr:uid="{8E3821F3-3D30-4E80-B4CA-4121E8D420D0}">
      <formula1>"○,　"</formula1>
    </dataValidation>
    <dataValidation type="list" imeMode="halfAlpha" allowBlank="1" showInputMessage="1" showErrorMessage="1" error="リストから選択してください" sqref="K297:L297" xr:uid="{1240B3A0-DBA5-4D6B-8438-E4AB70E3B7A5}">
      <formula1>"○,　"</formula1>
    </dataValidation>
    <dataValidation type="list" imeMode="halfAlpha" allowBlank="1" showInputMessage="1" showErrorMessage="1" error="リストから選択してください" sqref="M297:N297" xr:uid="{1DA8F0A8-0D07-47E9-85B0-3E50C5B202D2}">
      <formula1>"○,　"</formula1>
    </dataValidation>
    <dataValidation type="list" imeMode="halfAlpha" allowBlank="1" showInputMessage="1" showErrorMessage="1" error="リストから選択してください" sqref="K298:L298" xr:uid="{2F13E743-19F0-45B3-B968-737E4A68475A}">
      <formula1>"○,　"</formula1>
    </dataValidation>
    <dataValidation type="list" imeMode="halfAlpha" allowBlank="1" showInputMessage="1" showErrorMessage="1" error="リストから選択してください" sqref="M298:N298" xr:uid="{9618EA18-1FB5-44DC-967C-3E877719621A}">
      <formula1>"○,　"</formula1>
    </dataValidation>
    <dataValidation type="list" imeMode="halfAlpha" allowBlank="1" showInputMessage="1" showErrorMessage="1" error="リストから選択してください" sqref="K299:L299" xr:uid="{34105664-6C26-4C72-8FB0-AB5E83B2F619}">
      <formula1>"○,　"</formula1>
    </dataValidation>
    <dataValidation type="list" imeMode="halfAlpha" allowBlank="1" showInputMessage="1" showErrorMessage="1" error="リストから選択してください" sqref="M299:N299" xr:uid="{B7CAD9EB-C0FF-4B12-B92B-14EA4A6FAFFD}">
      <formula1>"○,　"</formula1>
    </dataValidation>
    <dataValidation type="list" imeMode="halfAlpha" allowBlank="1" showInputMessage="1" showErrorMessage="1" error="リストから選択してください" sqref="K300:L300" xr:uid="{994287C3-DD71-4C0B-85F6-CF413319CD4D}">
      <formula1>"○,　"</formula1>
    </dataValidation>
    <dataValidation type="list" imeMode="halfAlpha" allowBlank="1" showInputMessage="1" showErrorMessage="1" error="リストから選択してください" sqref="M300:N300" xr:uid="{14559B17-6A5B-4C55-A258-86A16C1D7A51}">
      <formula1>"○,　"</formula1>
    </dataValidation>
    <dataValidation type="list" imeMode="halfAlpha" allowBlank="1" showInputMessage="1" showErrorMessage="1" error="リストから選択してください" sqref="K301:L301" xr:uid="{EE1B02C6-26BE-40B3-B09D-6E67336CC661}">
      <formula1>"○,　"</formula1>
    </dataValidation>
    <dataValidation type="list" imeMode="halfAlpha" allowBlank="1" showInputMessage="1" showErrorMessage="1" error="リストから選択してください" sqref="M301:N301" xr:uid="{45C8E83D-1A94-4318-AC84-92A8D67513C3}">
      <formula1>"○,　"</formula1>
    </dataValidation>
    <dataValidation type="list" imeMode="halfAlpha" allowBlank="1" showInputMessage="1" showErrorMessage="1" error="リストから選択してください" sqref="K302:L302" xr:uid="{309B2A67-7AA6-4AF7-B492-268949785575}">
      <formula1>"○,　"</formula1>
    </dataValidation>
    <dataValidation type="list" imeMode="halfAlpha" allowBlank="1" showInputMessage="1" showErrorMessage="1" error="リストから選択してください" sqref="M302:N302" xr:uid="{7551F16F-8DB3-457C-8948-501A6B0D0B05}">
      <formula1>"○,　"</formula1>
    </dataValidation>
    <dataValidation type="list" imeMode="halfAlpha" allowBlank="1" showInputMessage="1" showErrorMessage="1" error="リストから選択してください" sqref="K303:L303" xr:uid="{B80BB7FA-FEF6-48E2-9162-C920BEC2B92C}">
      <formula1>"○,　"</formula1>
    </dataValidation>
    <dataValidation type="list" imeMode="halfAlpha" allowBlank="1" showInputMessage="1" showErrorMessage="1" error="リストから選択してください" sqref="M303:N303" xr:uid="{45544DCF-510E-4DE4-B645-ED996E8BFB75}">
      <formula1>"○,　"</formula1>
    </dataValidation>
    <dataValidation type="list" imeMode="halfAlpha" allowBlank="1" showInputMessage="1" showErrorMessage="1" error="リストから選択してください" sqref="K304:L304" xr:uid="{64F768F7-B980-487A-95E8-7A85B575DC91}">
      <formula1>"○,　"</formula1>
    </dataValidation>
    <dataValidation type="list" imeMode="halfAlpha" allowBlank="1" showInputMessage="1" showErrorMessage="1" error="リストから選択してください" sqref="M304:N304" xr:uid="{1D0DE33F-022F-4575-93B4-741D6D5BB972}">
      <formula1>"○,　"</formula1>
    </dataValidation>
    <dataValidation type="list" imeMode="halfAlpha" allowBlank="1" showInputMessage="1" showErrorMessage="1" error="リストから選択してください" sqref="K305:L305" xr:uid="{44232DF9-494A-49A3-A6B8-352000C24AEE}">
      <formula1>"○,　"</formula1>
    </dataValidation>
    <dataValidation type="list" imeMode="halfAlpha" allowBlank="1" showInputMessage="1" showErrorMessage="1" error="リストから選択してください" sqref="M305:N305" xr:uid="{D25C64F3-4B66-4CB4-B13D-623691FC054F}">
      <formula1>"○,　"</formula1>
    </dataValidation>
    <dataValidation type="list" imeMode="halfAlpha" allowBlank="1" showInputMessage="1" showErrorMessage="1" error="リストから選択してください" sqref="K306:L306" xr:uid="{FC75AAD7-96FE-4254-B418-98B3C12E2BD4}">
      <formula1>"○,　"</formula1>
    </dataValidation>
    <dataValidation type="list" imeMode="halfAlpha" allowBlank="1" showInputMessage="1" showErrorMessage="1" error="リストから選択してください" sqref="M306:N306" xr:uid="{C51A0A9E-2E91-49A2-9B98-953B896B1206}">
      <formula1>"○,　"</formula1>
    </dataValidation>
    <dataValidation type="list" imeMode="halfAlpha" allowBlank="1" showInputMessage="1" showErrorMessage="1" error="リストから選択してください" sqref="K307:L307" xr:uid="{5840E2B2-4FBF-4C20-8176-246F099BC395}">
      <formula1>"○,　"</formula1>
    </dataValidation>
    <dataValidation type="list" imeMode="halfAlpha" allowBlank="1" showInputMessage="1" showErrorMessage="1" error="リストから選択してください" sqref="M307:N307" xr:uid="{C2CD7E42-2066-4B3C-9F57-4BB255B7F5A1}">
      <formula1>"○,　"</formula1>
    </dataValidation>
    <dataValidation type="list" imeMode="halfAlpha" allowBlank="1" showInputMessage="1" showErrorMessage="1" error="リストから選択してください" sqref="K308:L308" xr:uid="{35794F19-9280-4FEF-81A5-E06468A1A946}">
      <formula1>"○,　"</formula1>
    </dataValidation>
    <dataValidation type="list" imeMode="halfAlpha" allowBlank="1" showInputMessage="1" showErrorMessage="1" error="リストから選択してください" sqref="M308:N308" xr:uid="{4607B4B2-7E19-410B-A1A4-403D52CFE5F5}">
      <formula1>"○,　"</formula1>
    </dataValidation>
    <dataValidation type="list" imeMode="halfAlpha" allowBlank="1" showInputMessage="1" showErrorMessage="1" error="リストから選択してください" sqref="K309:L309" xr:uid="{4A70FEB9-81E4-430D-9252-DF25E237395C}">
      <formula1>"○,　"</formula1>
    </dataValidation>
    <dataValidation type="list" imeMode="halfAlpha" allowBlank="1" showInputMessage="1" showErrorMessage="1" error="リストから選択してください" sqref="M309:N309" xr:uid="{C7D17ED2-7131-4DB0-A6F4-8101DE3C727B}">
      <formula1>"○,　"</formula1>
    </dataValidation>
    <dataValidation type="list" imeMode="halfAlpha" allowBlank="1" showInputMessage="1" showErrorMessage="1" error="リストから選択してください" sqref="K310:L310" xr:uid="{E7187A2C-17D2-4891-A712-BFE69886130F}">
      <formula1>"○,　"</formula1>
    </dataValidation>
    <dataValidation type="list" imeMode="halfAlpha" allowBlank="1" showInputMessage="1" showErrorMessage="1" error="リストから選択してください" sqref="M310:N310" xr:uid="{E86DC359-4A88-49C8-A241-B62DD3BA8A08}">
      <formula1>"○,　"</formula1>
    </dataValidation>
    <dataValidation type="list" imeMode="halfAlpha" allowBlank="1" showInputMessage="1" showErrorMessage="1" error="リストから選択してください" sqref="K311:L311" xr:uid="{1DD94C9B-CF9F-45D7-AA00-FEF1BE7BBF72}">
      <formula1>"○,　"</formula1>
    </dataValidation>
    <dataValidation type="list" imeMode="halfAlpha" allowBlank="1" showInputMessage="1" showErrorMessage="1" error="リストから選択してください" sqref="M311:N311" xr:uid="{6F92C8DE-6508-4507-A4ED-27C43A9B6A3A}">
      <formula1>"○,　"</formula1>
    </dataValidation>
    <dataValidation type="list" imeMode="halfAlpha" allowBlank="1" showInputMessage="1" showErrorMessage="1" error="リストから選択してください" sqref="K312:L312" xr:uid="{3DE67FF6-6FCE-4B5B-8FD0-49112807A9A0}">
      <formula1>"○,　"</formula1>
    </dataValidation>
    <dataValidation type="list" imeMode="halfAlpha" allowBlank="1" showInputMessage="1" showErrorMessage="1" error="リストから選択してください" sqref="M312:N312" xr:uid="{2AE03FCB-5D8B-46E2-8CA6-13DB50922C68}">
      <formula1>"○,　"</formula1>
    </dataValidation>
    <dataValidation type="list" imeMode="halfAlpha" allowBlank="1" showInputMessage="1" showErrorMessage="1" error="リストから選択してください" sqref="K313:L313" xr:uid="{9E66810A-B396-422A-8868-2AED22758370}">
      <formula1>"○,　"</formula1>
    </dataValidation>
    <dataValidation type="list" imeMode="halfAlpha" allowBlank="1" showInputMessage="1" showErrorMessage="1" error="リストから選択してください" sqref="M313:N313" xr:uid="{6F3D8C71-0A5C-45A8-82D1-25723B58E06C}">
      <formula1>"○,　"</formula1>
    </dataValidation>
    <dataValidation type="list" imeMode="halfAlpha" allowBlank="1" showInputMessage="1" showErrorMessage="1" error="リストから選択してください" sqref="K314:L314" xr:uid="{D3F26566-022D-409E-A8BC-DEA456DBA6CD}">
      <formula1>"○,　"</formula1>
    </dataValidation>
    <dataValidation type="list" imeMode="halfAlpha" allowBlank="1" showInputMessage="1" showErrorMessage="1" error="リストから選択してください" sqref="M314:N314" xr:uid="{760D9063-ED4E-4E45-82F2-5E5BA19F2788}">
      <formula1>"○,　"</formula1>
    </dataValidation>
    <dataValidation type="list" imeMode="halfAlpha" allowBlank="1" showInputMessage="1" showErrorMessage="1" error="リストから選択してください" sqref="K315:L315" xr:uid="{DD477E05-6952-4262-94D9-DE9157D9CD43}">
      <formula1>"○,　"</formula1>
    </dataValidation>
    <dataValidation type="list" imeMode="halfAlpha" allowBlank="1" showInputMessage="1" showErrorMessage="1" error="リストから選択してください" sqref="M315:N315" xr:uid="{6D802422-0EC0-4A51-8C18-43769E691A80}">
      <formula1>"○,　"</formula1>
    </dataValidation>
    <dataValidation type="list" imeMode="halfAlpha" allowBlank="1" showInputMessage="1" showErrorMessage="1" error="リストから選択してください" sqref="K316:L316" xr:uid="{85F25A0C-7EAA-4471-9B3C-A6E1F7E66250}">
      <formula1>"○,　"</formula1>
    </dataValidation>
    <dataValidation type="list" imeMode="halfAlpha" allowBlank="1" showInputMessage="1" showErrorMessage="1" error="リストから選択してください" sqref="M316:N316" xr:uid="{C259EDD8-3AF6-4838-BF9C-1F975341276E}">
      <formula1>"○,　"</formula1>
    </dataValidation>
    <dataValidation type="list" imeMode="halfAlpha" allowBlank="1" showInputMessage="1" showErrorMessage="1" error="リストから選択してください" sqref="K317:L317" xr:uid="{D144DA8C-E48A-430A-857D-DBF24B3F8CE7}">
      <formula1>"○,　"</formula1>
    </dataValidation>
    <dataValidation type="list" imeMode="halfAlpha" allowBlank="1" showInputMessage="1" showErrorMessage="1" error="リストから選択してください" sqref="M317:N317" xr:uid="{B18FE4DA-3BB5-41DC-8A55-6CCFD939C4AB}">
      <formula1>"○,　"</formula1>
    </dataValidation>
    <dataValidation type="list" imeMode="halfAlpha" allowBlank="1" showInputMessage="1" showErrorMessage="1" error="リストから選択してください" sqref="K318:L318" xr:uid="{1E688C11-DE09-4D99-9E19-A8024293B746}">
      <formula1>"○,　"</formula1>
    </dataValidation>
    <dataValidation type="list" imeMode="halfAlpha" allowBlank="1" showInputMessage="1" showErrorMessage="1" error="リストから選択してください" sqref="M318:N318" xr:uid="{C70069B8-63FA-4F66-8B32-AD82C26CA7F9}">
      <formula1>"○,　"</formula1>
    </dataValidation>
    <dataValidation type="list" imeMode="halfAlpha" allowBlank="1" showInputMessage="1" showErrorMessage="1" error="リストから選択してください" sqref="K319:L319" xr:uid="{BA011FD3-3C37-40C6-A19B-E32B92FA5254}">
      <formula1>"○,　"</formula1>
    </dataValidation>
    <dataValidation type="list" imeMode="halfAlpha" allowBlank="1" showInputMessage="1" showErrorMessage="1" error="リストから選択してください" sqref="M319:N319" xr:uid="{34DDBB97-A1C2-41B1-8671-D81A9DE91FA9}">
      <formula1>"○,　"</formula1>
    </dataValidation>
    <dataValidation type="list" imeMode="halfAlpha" allowBlank="1" showInputMessage="1" showErrorMessage="1" error="リストから選択してください" sqref="K320:L320" xr:uid="{1DEBF56C-A906-4AB6-A963-D5561B20B247}">
      <formula1>"○,　"</formula1>
    </dataValidation>
    <dataValidation type="list" imeMode="halfAlpha" allowBlank="1" showInputMessage="1" showErrorMessage="1" error="リストから選択してください" sqref="M320:N320" xr:uid="{74393575-0B1D-4D16-B77B-F8F38874759B}">
      <formula1>"○,　"</formula1>
    </dataValidation>
    <dataValidation type="list" imeMode="halfAlpha" allowBlank="1" showInputMessage="1" showErrorMessage="1" error="リストから選択してください" sqref="K321:L321" xr:uid="{D2E7A371-949B-4520-A36A-87427EF5433B}">
      <formula1>"○,　"</formula1>
    </dataValidation>
    <dataValidation type="list" imeMode="halfAlpha" allowBlank="1" showInputMessage="1" showErrorMessage="1" error="リストから選択してください" sqref="M321:N321" xr:uid="{75D50F9D-51BD-4565-A85D-4F15EEF6203E}">
      <formula1>"○,　"</formula1>
    </dataValidation>
    <dataValidation type="list" imeMode="halfAlpha" allowBlank="1" showInputMessage="1" showErrorMessage="1" error="リストから選択してください" sqref="K322:L322" xr:uid="{CA45B086-B801-46A7-9F2A-6D88D1C19C3E}">
      <formula1>"○,　"</formula1>
    </dataValidation>
    <dataValidation type="list" imeMode="halfAlpha" allowBlank="1" showInputMessage="1" showErrorMessage="1" error="リストから選択してください" sqref="M322:N322" xr:uid="{390D4061-BA74-4B15-B831-3E7F4FB0F0AB}">
      <formula1>"○,　"</formula1>
    </dataValidation>
    <dataValidation type="list" imeMode="halfAlpha" allowBlank="1" showInputMessage="1" showErrorMessage="1" error="リストから選択してください" sqref="K323:L323" xr:uid="{097B74D1-D8CB-4F46-9F93-00F7D40DFCA0}">
      <formula1>"○,　"</formula1>
    </dataValidation>
    <dataValidation type="list" imeMode="halfAlpha" allowBlank="1" showInputMessage="1" showErrorMessage="1" error="リストから選択してください" sqref="M323:N323" xr:uid="{7ED70331-6F17-4082-9C07-6C13F98539DD}">
      <formula1>"○,　"</formula1>
    </dataValidation>
    <dataValidation type="list" imeMode="halfAlpha" allowBlank="1" showInputMessage="1" showErrorMessage="1" error="リストから選択してください" sqref="K324:L324" xr:uid="{2C51570F-161D-4F6A-8724-4D59D835926D}">
      <formula1>"○,　"</formula1>
    </dataValidation>
    <dataValidation type="list" imeMode="halfAlpha" allowBlank="1" showInputMessage="1" showErrorMessage="1" error="リストから選択してください" sqref="M324:N324" xr:uid="{F14B1480-EA76-4214-B04E-F5D4FEADE91D}">
      <formula1>"○,　"</formula1>
    </dataValidation>
    <dataValidation type="list" imeMode="halfAlpha" allowBlank="1" showInputMessage="1" showErrorMessage="1" error="リストから選択してください" sqref="K325:L325" xr:uid="{3A775A03-5A5C-4498-AE62-93A1E39F98EA}">
      <formula1>"○,　"</formula1>
    </dataValidation>
    <dataValidation type="list" imeMode="halfAlpha" allowBlank="1" showInputMessage="1" showErrorMessage="1" error="リストから選択してください" sqref="M325:N325" xr:uid="{05FDB19F-09E7-43CE-B9D6-B142746E478A}">
      <formula1>"○,　"</formula1>
    </dataValidation>
    <dataValidation type="list" imeMode="halfAlpha" allowBlank="1" showInputMessage="1" showErrorMessage="1" error="リストから選択してください" sqref="K326:L326" xr:uid="{54E57C44-16E1-471A-B649-2ECA0E8D6842}">
      <formula1>"○,　"</formula1>
    </dataValidation>
    <dataValidation type="list" imeMode="halfAlpha" allowBlank="1" showInputMessage="1" showErrorMessage="1" error="リストから選択してください" sqref="M326:N326" xr:uid="{994FEBE5-0EB1-421C-8329-F0F740AC90FF}">
      <formula1>"○,　"</formula1>
    </dataValidation>
    <dataValidation type="list" imeMode="halfAlpha" allowBlank="1" showInputMessage="1" showErrorMessage="1" error="リストから選択してください" sqref="K327:L327" xr:uid="{358C0834-3D65-4987-875A-BEE6F5F1A2F3}">
      <formula1>"○,　"</formula1>
    </dataValidation>
    <dataValidation type="list" imeMode="halfAlpha" allowBlank="1" showInputMessage="1" showErrorMessage="1" error="リストから選択してください" sqref="M327:N327" xr:uid="{47A56A72-A072-4F93-967C-A65A0106CE8D}">
      <formula1>"○,　"</formula1>
    </dataValidation>
    <dataValidation type="list" imeMode="halfAlpha" allowBlank="1" showInputMessage="1" showErrorMessage="1" error="リストから選択してください" sqref="K328:L328" xr:uid="{201D6DF6-6B1F-417E-812C-8AC1D8A159B6}">
      <formula1>"○,　"</formula1>
    </dataValidation>
    <dataValidation type="list" imeMode="halfAlpha" allowBlank="1" showInputMessage="1" showErrorMessage="1" error="リストから選択してください" sqref="M328:N328" xr:uid="{2C5F2CFE-90A7-496D-A358-3FBDD8AF6B87}">
      <formula1>"○,　"</formula1>
    </dataValidation>
    <dataValidation type="list" imeMode="halfAlpha" allowBlank="1" showInputMessage="1" showErrorMessage="1" error="リストから選択してください" sqref="K329:L329" xr:uid="{6F000C3F-CA12-49DB-8C68-C1B3BA539C24}">
      <formula1>"○,　"</formula1>
    </dataValidation>
    <dataValidation type="list" imeMode="halfAlpha" allowBlank="1" showInputMessage="1" showErrorMessage="1" error="リストから選択してください" sqref="M329:N329" xr:uid="{36352BDF-2909-4B20-97EC-6A3A7E3397C1}">
      <formula1>"○,　"</formula1>
    </dataValidation>
    <dataValidation type="list" imeMode="halfAlpha" allowBlank="1" showInputMessage="1" showErrorMessage="1" error="リストから選択してください" sqref="K330:L330" xr:uid="{7738549A-7904-4500-9CCF-2051E9FD8AAD}">
      <formula1>"○,　"</formula1>
    </dataValidation>
    <dataValidation type="list" imeMode="halfAlpha" allowBlank="1" showInputMessage="1" showErrorMessage="1" error="リストから選択してください" sqref="M330:N330" xr:uid="{CB389C53-09A0-46A8-ADBE-1A1757547502}">
      <formula1>"○,　"</formula1>
    </dataValidation>
    <dataValidation type="list" imeMode="halfAlpha" allowBlank="1" showInputMessage="1" showErrorMessage="1" error="リストから選択してください" sqref="K331:L331" xr:uid="{63B1C827-CADC-4853-9B08-DB8EBCB0BF89}">
      <formula1>"○,　"</formula1>
    </dataValidation>
    <dataValidation type="list" imeMode="halfAlpha" allowBlank="1" showInputMessage="1" showErrorMessage="1" error="リストから選択してください" sqref="M331:N331" xr:uid="{EC743B5A-C584-455A-9D0A-328FB779210C}">
      <formula1>"○,　"</formula1>
    </dataValidation>
    <dataValidation type="list" imeMode="halfAlpha" allowBlank="1" showInputMessage="1" showErrorMessage="1" error="リストから選択してください" sqref="K332:L332" xr:uid="{A22E81AE-F5E4-42BC-9D41-5F704886279C}">
      <formula1>"○,　"</formula1>
    </dataValidation>
    <dataValidation type="list" imeMode="halfAlpha" allowBlank="1" showInputMessage="1" showErrorMessage="1" error="リストから選択してください" sqref="M332:N332" xr:uid="{B2168185-412B-48B0-AC27-6B6591757B8B}">
      <formula1>"○,　"</formula1>
    </dataValidation>
  </dataValidations>
  <pageMargins left="0.19685039370078741" right="0.19685039370078741" top="0.39370078740157483" bottom="0.19685039370078741" header="0.19685039370078741" footer="0.19685039370078741"/>
  <pageSetup paperSize="9" scale="62"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ColWidth="9" defaultRowHeight="13.5" x14ac:dyDescent="0.15"/>
  <cols>
    <col min="1" max="16384" width="9" style="124"/>
  </cols>
  <sheetData>
    <row r="1" spans="1:1" x14ac:dyDescent="0.15">
      <c r="A1" s="124"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24" t="str">
        <f>"@神奈川県@和歌山県@鹿児島県@"</f>
        <v>@神奈川県@和歌山県@鹿児島県@</v>
      </c>
    </row>
    <row r="3" spans="1:1" x14ac:dyDescent="0.15">
      <c r="A3" s="124" t="s">
        <v>114</v>
      </c>
    </row>
    <row r="4" spans="1:1" x14ac:dyDescent="0.15">
      <c r="A4" s="124" t="s">
        <v>115</v>
      </c>
    </row>
  </sheetData>
  <sheetProtection algorithmName="SHA-512" hashValue="lh8XGnw8tP5fkh+3/YSaHopfW3X8yAyA9pZrE5TGuV8j7kG7KeMW04xcDFyDQ5O1b4MCX0BdSjAbVzwB3WrhTg==" saltValue="A1aV6hHJ056jPjH5AKZ3Qw==" spinCount="100000" sheet="1" objects="1" scenarios="1"/>
  <phoneticPr fontId="5"/>
  <pageMargins left="0.7" right="0.7" top="0.75" bottom="0.75" header="0.3" footer="0.3"/>
  <pageSetup paperSize="9" orientation="portrait" r:id="rId1"/>
</worksheet>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